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clai\Desktop\"/>
    </mc:Choice>
  </mc:AlternateContent>
  <xr:revisionPtr revIDLastSave="0" documentId="8_{8D4B7268-8D3B-4A6D-B704-499068CCF4EB}" xr6:coauthVersionLast="44" xr6:coauthVersionMax="44" xr10:uidLastSave="{00000000-0000-0000-0000-000000000000}"/>
  <bookViews>
    <workbookView xWindow="-120" yWindow="-120" windowWidth="20730" windowHeight="11160" activeTab="8" xr2:uid="{00000000-000D-0000-FFFF-FFFF00000000}"/>
  </bookViews>
  <sheets>
    <sheet name="Hammer" sheetId="14" r:id="rId1"/>
    <sheet name="WEAP" sheetId="12" r:id="rId2"/>
    <sheet name="Driveability" sheetId="10" r:id="rId3"/>
    <sheet name="5B" sheetId="11" r:id="rId4"/>
    <sheet name="6B" sheetId="15" r:id="rId5"/>
    <sheet name="7B" sheetId="16" r:id="rId6"/>
    <sheet name="8B" sheetId="17" r:id="rId7"/>
    <sheet name="9B" sheetId="18" r:id="rId8"/>
    <sheet name="Graph" sheetId="7" r:id="rId9"/>
  </sheets>
  <definedNames>
    <definedName name="_xlnm.Print_Area" localSheetId="8">Graph!$A$1:$H$35</definedName>
    <definedName name="_xlnm.Print_Area" localSheetId="1">WEAP!$A$2:$K$54,WEAP!$M$2:$W$54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7" l="1"/>
  <c r="H6" i="7"/>
  <c r="D35" i="12" l="1"/>
  <c r="H4" i="7" l="1"/>
  <c r="B2" i="18" l="1"/>
  <c r="A2" i="18"/>
  <c r="B1" i="18"/>
  <c r="D13" i="12" l="1"/>
  <c r="D11" i="12"/>
  <c r="B1" i="17" l="1"/>
  <c r="B1" i="16"/>
  <c r="B1" i="15"/>
  <c r="B1" i="11"/>
  <c r="B1" i="10"/>
  <c r="D3" i="12"/>
  <c r="F4" i="7"/>
  <c r="D37" i="12"/>
  <c r="D36" i="12"/>
  <c r="H3" i="7"/>
  <c r="H2" i="7"/>
  <c r="H1" i="7"/>
  <c r="F5" i="7"/>
  <c r="F3" i="7"/>
  <c r="F2" i="7"/>
  <c r="F1" i="7"/>
  <c r="B2" i="17"/>
  <c r="A2" i="17"/>
  <c r="B2" i="16"/>
  <c r="A2" i="16"/>
  <c r="B2" i="15"/>
  <c r="A2" i="15"/>
  <c r="B2" i="11"/>
  <c r="A2" i="11"/>
  <c r="B2" i="10"/>
  <c r="A2" i="10"/>
  <c r="D5" i="12"/>
  <c r="D4" i="12"/>
  <c r="P9" i="12" l="1"/>
  <c r="D24" i="12"/>
  <c r="D26" i="12"/>
  <c r="D27" i="12"/>
  <c r="D28" i="12"/>
  <c r="D29" i="12"/>
  <c r="D31" i="12"/>
</calcChain>
</file>

<file path=xl/sharedStrings.xml><?xml version="1.0" encoding="utf-8"?>
<sst xmlns="http://schemas.openxmlformats.org/spreadsheetml/2006/main" count="344" uniqueCount="180">
  <si>
    <t>Tons</t>
  </si>
  <si>
    <t>Capacity</t>
  </si>
  <si>
    <t>Stroke (ft)</t>
  </si>
  <si>
    <t>Graph No:</t>
  </si>
  <si>
    <t>Project No:</t>
  </si>
  <si>
    <r>
      <t xml:space="preserve">Special Driving Conditions
</t>
    </r>
    <r>
      <rPr>
        <sz val="8"/>
        <color theme="1"/>
        <rFont val="Calibri"/>
        <family val="2"/>
        <scheme val="minor"/>
      </rPr>
      <t xml:space="preserve">Blows per foot </t>
    </r>
  </si>
  <si>
    <t>Design No:</t>
  </si>
  <si>
    <t>County:</t>
  </si>
  <si>
    <t>Location:</t>
  </si>
  <si>
    <t>Hammer:</t>
  </si>
  <si>
    <t>Hammer No:</t>
  </si>
  <si>
    <t>Cap No:</t>
  </si>
  <si>
    <t>Pile Type:</t>
  </si>
  <si>
    <t>Pile Length:</t>
  </si>
  <si>
    <r>
      <t xml:space="preserve">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Exceed</t>
    </r>
  </si>
  <si>
    <t>Monitor</t>
  </si>
  <si>
    <t>kips-ft</t>
  </si>
  <si>
    <t>ft</t>
  </si>
  <si>
    <t>ksi</t>
  </si>
  <si>
    <t>blows/ft</t>
  </si>
  <si>
    <t>kips</t>
  </si>
  <si>
    <t>ENTHRU</t>
  </si>
  <si>
    <t>Stroke</t>
  </si>
  <si>
    <t>Stress</t>
  </si>
  <si>
    <t>Count</t>
  </si>
  <si>
    <t>Bearing</t>
  </si>
  <si>
    <t>Friction</t>
  </si>
  <si>
    <t>Depth</t>
  </si>
  <si>
    <t>Tension</t>
  </si>
  <si>
    <t>Comp.</t>
  </si>
  <si>
    <t>Blow</t>
  </si>
  <si>
    <t>End</t>
  </si>
  <si>
    <t>Ultimate</t>
  </si>
  <si>
    <t>Gain/Loss 1 at Shaft and Toe 1.000 / 1.000</t>
  </si>
  <si>
    <t>Iowa DOT</t>
  </si>
  <si>
    <t>bl/ft</t>
  </si>
  <si>
    <t>Energy</t>
  </si>
  <si>
    <t>Compression</t>
  </si>
  <si>
    <t>Maximum</t>
  </si>
  <si>
    <t>ft.</t>
  </si>
  <si>
    <t>--</t>
  </si>
  <si>
    <t>0 or -1</t>
  </si>
  <si>
    <t>Stroke Option (SO)</t>
  </si>
  <si>
    <t>Hammer Over-Ride</t>
  </si>
  <si>
    <t>in.</t>
  </si>
  <si>
    <t>Diameter (DI)</t>
  </si>
  <si>
    <r>
      <t>(in.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</si>
  <si>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Pile Areas</t>
  </si>
  <si>
    <t>Ram Length (LG)</t>
  </si>
  <si>
    <t>Damping</t>
  </si>
  <si>
    <t>Ram Weight (WT)</t>
  </si>
  <si>
    <t>Max Tens (ksi)</t>
  </si>
  <si>
    <t>(RM)</t>
  </si>
  <si>
    <t>Max Comp (ksi)</t>
  </si>
  <si>
    <t>(TP)</t>
  </si>
  <si>
    <t>CR</t>
  </si>
  <si>
    <t>Notes:</t>
  </si>
  <si>
    <r>
      <t>SW (lbs/ft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</si>
  <si>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Gravity Hammer Information</t>
  </si>
  <si>
    <t>EM (ksi)</t>
  </si>
  <si>
    <t>Cap\Insert</t>
  </si>
  <si>
    <t>(20 kips = 10 ton)</t>
  </si>
  <si>
    <t>20   40   60   80   100   120   140   160   180   200</t>
  </si>
  <si>
    <t>Pile Properties</t>
  </si>
  <si>
    <t>Ultimate Capacities (kips)</t>
  </si>
  <si>
    <t>(NO)</t>
  </si>
  <si>
    <t>* use combined thickness for stiffness calculation or as GRL input</t>
  </si>
  <si>
    <t>Wire Rope</t>
  </si>
  <si>
    <t>Hammer ID Number</t>
  </si>
  <si>
    <t>Urethane</t>
  </si>
  <si>
    <t>Plywood</t>
  </si>
  <si>
    <t>(PD)</t>
  </si>
  <si>
    <t>Pile Damping</t>
  </si>
  <si>
    <t>Ascon</t>
  </si>
  <si>
    <t>Force 10</t>
  </si>
  <si>
    <t>C.O.R.</t>
  </si>
  <si>
    <t>Nycast</t>
  </si>
  <si>
    <t>lbs</t>
  </si>
  <si>
    <t>Specific Weight (SW)</t>
  </si>
  <si>
    <t>MMPAC</t>
  </si>
  <si>
    <t>Elastic Modulus (EM)</t>
  </si>
  <si>
    <t>Forsterlon</t>
  </si>
  <si>
    <t>sq. in.</t>
  </si>
  <si>
    <t>Area (AR)</t>
  </si>
  <si>
    <t>Forbon</t>
  </si>
  <si>
    <t>Length (LG)</t>
  </si>
  <si>
    <t>Hamortex</t>
  </si>
  <si>
    <t>Type</t>
  </si>
  <si>
    <t>Oak (transverse)</t>
  </si>
  <si>
    <t>Oak (parallel)</t>
  </si>
  <si>
    <t>MC-904 Blue Nylon</t>
  </si>
  <si>
    <t>C.O.R. (CR)</t>
  </si>
  <si>
    <t>1" Aluminum / 1" Micarta*</t>
  </si>
  <si>
    <t>Thickness (TH)</t>
  </si>
  <si>
    <t>1/2" Aluminum / 1" Micarta*</t>
  </si>
  <si>
    <t>1/4" Aluminum / 1" Micarta*</t>
  </si>
  <si>
    <t>Micarta</t>
  </si>
  <si>
    <t>1" Aluminum / 1" Conbest*</t>
  </si>
  <si>
    <t>Pile Cushion Information for Concrete Piles</t>
  </si>
  <si>
    <t>N</t>
  </si>
  <si>
    <t>3/4" Aluminum / 1" Conbest*</t>
  </si>
  <si>
    <t>Blow Count</t>
  </si>
  <si>
    <t>1/2" Aluminum / 1" Conbest*</t>
  </si>
  <si>
    <t>Weight (WT)</t>
  </si>
  <si>
    <t>Skin</t>
  </si>
  <si>
    <t>Soil</t>
  </si>
  <si>
    <t>Conbest</t>
  </si>
  <si>
    <t>Aluminum</t>
  </si>
  <si>
    <t>Friction Distribution</t>
  </si>
  <si>
    <t>Ultimate Capacity</t>
  </si>
  <si>
    <t>(Determined from "Driveability" output data)</t>
  </si>
  <si>
    <t>%</t>
  </si>
  <si>
    <t>Skin Friction</t>
  </si>
  <si>
    <t>Material</t>
  </si>
  <si>
    <t>Coefficient of Restitution</t>
  </si>
  <si>
    <t>Elastic Modulus (ksi)</t>
  </si>
  <si>
    <t>Cap &amp; Hammer Cushion Information</t>
  </si>
  <si>
    <t>Cushion Material Properties</t>
  </si>
  <si>
    <t>Damping Toe (DT)</t>
  </si>
  <si>
    <t>(Table 4.20)</t>
  </si>
  <si>
    <t>Damping Skin (DS)</t>
  </si>
  <si>
    <t>Pile Group:</t>
  </si>
  <si>
    <t>Design Number:</t>
  </si>
  <si>
    <r>
      <t>Toe Quake (Q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</si>
  <si>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Driving Resistance:</t>
  </si>
  <si>
    <t>Project Number:</t>
  </si>
  <si>
    <t>(Table 4.19)</t>
  </si>
  <si>
    <r>
      <t>Shaft Quake (Q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</si>
  <si>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t>Graph Number:</t>
  </si>
  <si>
    <t>Soil Parameters</t>
  </si>
  <si>
    <t>WEAP DATA SHEET - ENGLISH</t>
  </si>
  <si>
    <t>from product data sheet would be helpful.</t>
  </si>
  <si>
    <t>To avoid confusion, a copy of manufacturer's data</t>
  </si>
  <si>
    <t>(Horizontal / Vertical)</t>
  </si>
  <si>
    <t>indicate wood grain orientation</t>
  </si>
  <si>
    <t>If dimensional lumber is used for cushion</t>
  </si>
  <si>
    <t>Composition:</t>
  </si>
  <si>
    <t>Thickness:</t>
  </si>
  <si>
    <t>Surface Area:</t>
  </si>
  <si>
    <t>(Between Cap &amp; Pile -- if applicable)</t>
  </si>
  <si>
    <t>CUSHION #2 (For PILE)</t>
  </si>
  <si>
    <t>CUSHION #1 (for Hammer)</t>
  </si>
  <si>
    <t>IDOT Id. No.</t>
  </si>
  <si>
    <t>Weight of CAP:</t>
  </si>
  <si>
    <t>Weight of ANVIL:</t>
  </si>
  <si>
    <t>Weight of RAM:</t>
  </si>
  <si>
    <t>Ram Rise:</t>
  </si>
  <si>
    <t>Hammery Energy:</t>
  </si>
  <si>
    <t>Blows per Min:</t>
  </si>
  <si>
    <t>Hammer Type:</t>
  </si>
  <si>
    <t>Fuel Setting:</t>
  </si>
  <si>
    <t>Unit Serial No:</t>
  </si>
  <si>
    <t>Manufacturer &amp; Model No:</t>
  </si>
  <si>
    <t>ton</t>
  </si>
  <si>
    <t>For Official Use</t>
  </si>
  <si>
    <t>Resistance</t>
  </si>
  <si>
    <t>Length</t>
  </si>
  <si>
    <t>Type of Piling</t>
  </si>
  <si>
    <t>Graph No.</t>
  </si>
  <si>
    <t>Driving</t>
  </si>
  <si>
    <t>Plan Pile</t>
  </si>
  <si>
    <t>CONTRACTOR:</t>
  </si>
  <si>
    <t>DATE REPORTED:</t>
  </si>
  <si>
    <t>COUNTY:</t>
  </si>
  <si>
    <t>DESIGN NO:</t>
  </si>
  <si>
    <t>PROJECT NO:</t>
  </si>
  <si>
    <t>Name &amp; Model No.</t>
  </si>
  <si>
    <t>1"Aluminum / 1" Phenolic*</t>
  </si>
  <si>
    <t>GRLWEAP (TM) Version 2010</t>
  </si>
  <si>
    <t>GRLWEAP(TM) Version 2010</t>
  </si>
  <si>
    <t>Stiffness (ST)</t>
  </si>
  <si>
    <t>kips/in.</t>
  </si>
  <si>
    <t>Single Acting Diesel</t>
  </si>
  <si>
    <t>Incorp. &amp; Encase.</t>
  </si>
  <si>
    <t>FULL</t>
  </si>
  <si>
    <t xml:space="preserve"> ft.</t>
  </si>
  <si>
    <t xml:space="preserve"> lbs.</t>
  </si>
  <si>
    <t xml:space="preserve"> ft-kips</t>
  </si>
  <si>
    <r>
      <t xml:space="preserve"> in.</t>
    </r>
    <r>
      <rPr>
        <vertAlign val="superscript"/>
        <sz val="10"/>
        <rFont val="Arial"/>
        <family val="2"/>
      </rPr>
      <t>2</t>
    </r>
  </si>
  <si>
    <t xml:space="preserve">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</si>
</sst>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d\-mmm\-yy;@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/>
    <xf numFmtId="0" fontId="3" fillId="0" borderId="5" xfId="0" applyFont="1" applyBorder="1" applyAlignment="1">
      <alignment horizontal="left"/>
    </xf>
    <xf numFmtId="15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0" fontId="0" fillId="0" borderId="19" xfId="0" quotePrefix="1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6" xfId="0" applyFill="1" applyBorder="1"/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/>
    <xf numFmtId="0" fontId="1" fillId="0" borderId="0" xfId="0" applyFont="1" applyFill="1" applyBorder="1"/>
    <xf numFmtId="0" fontId="0" fillId="0" borderId="11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19" xfId="0" applyBorder="1"/>
    <xf numFmtId="0" fontId="1" fillId="0" borderId="0" xfId="0" applyFont="1" applyBorder="1" applyAlignment="1">
      <alignment horizontal="left"/>
    </xf>
    <xf numFmtId="0" fontId="0" fillId="0" borderId="23" xfId="0" quotePrefix="1" applyFill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3" xfId="0" quotePrefix="1" applyBorder="1"/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/>
    <xf numFmtId="2" fontId="0" fillId="0" borderId="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30" xfId="0" applyBorder="1"/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0" fillId="0" borderId="19" xfId="0" applyNumberFormat="1" applyBorder="1"/>
    <xf numFmtId="0" fontId="2" fillId="0" borderId="0" xfId="0" quotePrefix="1" applyFont="1" applyFill="1" applyBorder="1" applyAlignment="1">
      <alignment horizontal="left"/>
    </xf>
    <xf numFmtId="164" fontId="0" fillId="0" borderId="11" xfId="0" applyNumberFormat="1" applyBorder="1"/>
    <xf numFmtId="0" fontId="0" fillId="0" borderId="19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6" xfId="0" applyFont="1" applyBorder="1"/>
    <xf numFmtId="0" fontId="0" fillId="0" borderId="37" xfId="0" applyBorder="1"/>
    <xf numFmtId="0" fontId="8" fillId="0" borderId="0" xfId="1"/>
    <xf numFmtId="0" fontId="8" fillId="0" borderId="0" xfId="1" applyFill="1"/>
    <xf numFmtId="0" fontId="8" fillId="0" borderId="11" xfId="1" applyFill="1" applyBorder="1"/>
    <xf numFmtId="0" fontId="8" fillId="0" borderId="11" xfId="1" applyFill="1" applyBorder="1" applyAlignment="1"/>
    <xf numFmtId="0" fontId="8" fillId="0" borderId="19" xfId="1" applyFill="1" applyBorder="1"/>
    <xf numFmtId="0" fontId="8" fillId="0" borderId="19" xfId="1" applyFill="1" applyBorder="1" applyAlignment="1">
      <alignment horizontal="center"/>
    </xf>
    <xf numFmtId="0" fontId="8" fillId="0" borderId="0" xfId="1" applyFill="1" applyAlignment="1">
      <alignment horizontal="left"/>
    </xf>
    <xf numFmtId="0" fontId="8" fillId="0" borderId="11" xfId="1" applyFill="1" applyBorder="1" applyAlignment="1">
      <alignment horizontal="center"/>
    </xf>
    <xf numFmtId="0" fontId="8" fillId="0" borderId="19" xfId="1" applyFill="1" applyBorder="1" applyAlignment="1">
      <alignment horizontal="right"/>
    </xf>
    <xf numFmtId="0" fontId="8" fillId="0" borderId="0" xfId="1" applyFill="1" applyAlignment="1"/>
    <xf numFmtId="0" fontId="8" fillId="0" borderId="0" xfId="1" applyFill="1" applyBorder="1" applyAlignment="1">
      <alignment horizontal="right"/>
    </xf>
    <xf numFmtId="0" fontId="8" fillId="0" borderId="0" xfId="1" applyAlignment="1">
      <alignment horizontal="right"/>
    </xf>
    <xf numFmtId="0" fontId="8" fillId="0" borderId="0" xfId="1" applyFill="1" applyAlignment="1">
      <alignment horizontal="center"/>
    </xf>
    <xf numFmtId="0" fontId="8" fillId="0" borderId="0" xfId="1" applyAlignment="1"/>
    <xf numFmtId="0" fontId="8" fillId="0" borderId="0" xfId="1" applyFill="1" applyAlignment="1">
      <alignment horizontal="right"/>
    </xf>
    <xf numFmtId="0" fontId="0" fillId="3" borderId="0" xfId="0" applyFill="1"/>
    <xf numFmtId="0" fontId="0" fillId="4" borderId="0" xfId="0" applyFill="1"/>
    <xf numFmtId="165" fontId="0" fillId="0" borderId="0" xfId="0" applyNumberFormat="1"/>
    <xf numFmtId="0" fontId="0" fillId="0" borderId="0" xfId="0" applyAlignment="1">
      <alignment horizontal="right"/>
    </xf>
    <xf numFmtId="49" fontId="3" fillId="0" borderId="5" xfId="0" applyNumberFormat="1" applyFont="1" applyBorder="1" applyAlignment="1">
      <alignment horizontal="left"/>
    </xf>
    <xf numFmtId="49" fontId="8" fillId="0" borderId="19" xfId="1" applyNumberFormat="1" applyFill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28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30" xfId="0" applyFill="1" applyBorder="1"/>
    <xf numFmtId="0" fontId="2" fillId="0" borderId="0" xfId="0" applyFont="1" applyFill="1" applyBorder="1"/>
    <xf numFmtId="0" fontId="0" fillId="0" borderId="38" xfId="0" applyBorder="1"/>
    <xf numFmtId="2" fontId="0" fillId="0" borderId="20" xfId="0" applyNumberFormat="1" applyFill="1" applyBorder="1" applyAlignment="1">
      <alignment horizontal="center"/>
    </xf>
    <xf numFmtId="0" fontId="0" fillId="0" borderId="21" xfId="0" applyFont="1" applyFill="1" applyBorder="1"/>
    <xf numFmtId="0" fontId="0" fillId="0" borderId="4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8" fillId="0" borderId="0" xfId="1" applyFill="1" applyAlignment="1"/>
    <xf numFmtId="0" fontId="8" fillId="0" borderId="19" xfId="1" applyFont="1" applyFill="1" applyBorder="1" applyAlignment="1">
      <alignment horizontal="center"/>
    </xf>
    <xf numFmtId="0" fontId="8" fillId="0" borderId="19" xfId="1" applyBorder="1" applyAlignment="1"/>
    <xf numFmtId="0" fontId="8" fillId="0" borderId="0" xfId="1" applyFill="1" applyAlignment="1">
      <alignment horizontal="center"/>
    </xf>
    <xf numFmtId="0" fontId="8" fillId="0" borderId="0" xfId="1" applyAlignment="1"/>
    <xf numFmtId="0" fontId="8" fillId="0" borderId="11" xfId="1" applyFill="1" applyBorder="1" applyAlignment="1">
      <alignment horizontal="center"/>
    </xf>
    <xf numFmtId="0" fontId="8" fillId="0" borderId="11" xfId="1" applyBorder="1" applyAlignment="1"/>
    <xf numFmtId="0" fontId="8" fillId="0" borderId="19" xfId="1" applyFill="1" applyBorder="1" applyAlignment="1"/>
    <xf numFmtId="0" fontId="8" fillId="0" borderId="11" xfId="1" applyFill="1" applyBorder="1" applyAlignment="1"/>
    <xf numFmtId="0" fontId="8" fillId="0" borderId="19" xfId="1" applyFill="1" applyBorder="1" applyAlignment="1">
      <alignment horizontal="center"/>
    </xf>
    <xf numFmtId="0" fontId="8" fillId="0" borderId="0" xfId="1" applyFill="1" applyAlignment="1">
      <alignment horizontal="right"/>
    </xf>
    <xf numFmtId="0" fontId="8" fillId="0" borderId="19" xfId="1" applyFont="1" applyFill="1" applyBorder="1" applyAlignment="1"/>
    <xf numFmtId="14" fontId="8" fillId="0" borderId="19" xfId="1" applyNumberFormat="1" applyFill="1" applyBorder="1" applyAlignment="1"/>
    <xf numFmtId="0" fontId="8" fillId="0" borderId="11" xfId="1" applyFont="1" applyFill="1" applyBorder="1" applyAlignment="1"/>
    <xf numFmtId="0" fontId="9" fillId="0" borderId="11" xfId="1" applyFont="1" applyFill="1" applyBorder="1" applyAlignment="1"/>
    <xf numFmtId="0" fontId="9" fillId="0" borderId="11" xfId="1" applyFont="1" applyBorder="1" applyAlignment="1"/>
    <xf numFmtId="0" fontId="6" fillId="0" borderId="36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5'</c:v>
          </c:tx>
          <c:marker>
            <c:symbol val="none"/>
          </c:marker>
          <c:xVal>
            <c:numRef>
              <c:f>'5B'!$D$7:$D$32</c:f>
              <c:numCache>
                <c:formatCode>0.0</c:formatCode>
                <c:ptCount val="26"/>
                <c:pt idx="0" formatCode="General">
                  <c:v>0</c:v>
                </c:pt>
              </c:numCache>
            </c:numRef>
          </c:xVal>
          <c:yVal>
            <c:numRef>
              <c:f>'5B'!$G$7:$G$32</c:f>
              <c:numCache>
                <c:formatCode>General</c:formatCode>
                <c:ptCount val="2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03-4F89-831A-48F06BACF5AA}"/>
            </c:ext>
          </c:extLst>
        </c:ser>
        <c:ser>
          <c:idx val="1"/>
          <c:order val="1"/>
          <c:tx>
            <c:v>6'</c:v>
          </c:tx>
          <c:marker>
            <c:symbol val="none"/>
          </c:marker>
          <c:xVal>
            <c:numRef>
              <c:f>'6B'!$D$7:$D$32</c:f>
              <c:numCache>
                <c:formatCode>0.0</c:formatCode>
                <c:ptCount val="26"/>
                <c:pt idx="0" formatCode="General">
                  <c:v>0</c:v>
                </c:pt>
              </c:numCache>
            </c:numRef>
          </c:xVal>
          <c:yVal>
            <c:numRef>
              <c:f>'6B'!$G$7:$G$32</c:f>
              <c:numCache>
                <c:formatCode>General</c:formatCode>
                <c:ptCount val="2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03-4F89-831A-48F06BACF5AA}"/>
            </c:ext>
          </c:extLst>
        </c:ser>
        <c:ser>
          <c:idx val="2"/>
          <c:order val="2"/>
          <c:tx>
            <c:v>7'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'7B'!$D$7:$D$32</c:f>
              <c:numCache>
                <c:formatCode>0.0</c:formatCode>
                <c:ptCount val="26"/>
                <c:pt idx="0" formatCode="General">
                  <c:v>0</c:v>
                </c:pt>
              </c:numCache>
            </c:numRef>
          </c:xVal>
          <c:yVal>
            <c:numRef>
              <c:f>'7B'!$G$7:$G$32</c:f>
              <c:numCache>
                <c:formatCode>General</c:formatCode>
                <c:ptCount val="2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03-4F89-831A-48F06BACF5AA}"/>
            </c:ext>
          </c:extLst>
        </c:ser>
        <c:ser>
          <c:idx val="3"/>
          <c:order val="3"/>
          <c:tx>
            <c:v>8'</c:v>
          </c:tx>
          <c:marker>
            <c:symbol val="none"/>
          </c:marker>
          <c:xVal>
            <c:numRef>
              <c:f>'8B'!$D$7:$D$32</c:f>
              <c:numCache>
                <c:formatCode>0.0</c:formatCode>
                <c:ptCount val="26"/>
                <c:pt idx="0" formatCode="General">
                  <c:v>0</c:v>
                </c:pt>
              </c:numCache>
            </c:numRef>
          </c:xVal>
          <c:yVal>
            <c:numRef>
              <c:f>'8B'!$G$7:$G$32</c:f>
              <c:numCache>
                <c:formatCode>General</c:formatCode>
                <c:ptCount val="2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03-4F89-831A-48F06BACF5AA}"/>
            </c:ext>
          </c:extLst>
        </c:ser>
        <c:ser>
          <c:idx val="4"/>
          <c:order val="4"/>
          <c:tx>
            <c:v>9'</c:v>
          </c:tx>
          <c:marker>
            <c:symbol val="none"/>
          </c:marker>
          <c:xVal>
            <c:numRef>
              <c:f>'9B'!$D$7:$D$32</c:f>
              <c:numCache>
                <c:formatCode>0.0</c:formatCode>
                <c:ptCount val="26"/>
                <c:pt idx="0" formatCode="General">
                  <c:v>0</c:v>
                </c:pt>
              </c:numCache>
            </c:numRef>
          </c:xVal>
          <c:yVal>
            <c:numRef>
              <c:f>'9B'!$G$7:$G$32</c:f>
              <c:numCache>
                <c:formatCode>General</c:formatCode>
                <c:ptCount val="2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A03-4F89-831A-48F06BACF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881024"/>
        <c:axId val="218887296"/>
      </c:scatterChart>
      <c:valAx>
        <c:axId val="218881024"/>
        <c:scaling>
          <c:orientation val="minMax"/>
          <c:max val="160"/>
          <c:min val="0"/>
        </c:scaling>
        <c:delete val="0"/>
        <c:axPos val="b"/>
        <c:majorGridlines>
          <c:spPr>
            <a:ln w="2540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Blows</a:t>
                </a:r>
                <a:r>
                  <a:rPr lang="en-US" sz="1100" baseline="0"/>
                  <a:t> per Foot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4852790102194295"/>
              <c:y val="0.92531952994899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8887296"/>
        <c:crosses val="autoZero"/>
        <c:crossBetween val="midCat"/>
        <c:majorUnit val="10"/>
        <c:minorUnit val="2"/>
      </c:valAx>
      <c:valAx>
        <c:axId val="218887296"/>
        <c:scaling>
          <c:orientation val="minMax"/>
          <c:max val="150"/>
          <c:min val="0"/>
        </c:scaling>
        <c:delete val="0"/>
        <c:axPos val="l"/>
        <c:majorGridlines>
          <c:spPr>
            <a:ln w="25400"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Driven</a:t>
                </a:r>
                <a:r>
                  <a:rPr lang="en-US" sz="1100" baseline="0"/>
                  <a:t> Resistance, tons</a:t>
                </a:r>
                <a:endParaRPr lang="en-US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8881024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Y37" lockText="1" noThreeD="1"/>
</file>

<file path=xl/ctrlProps/ctrlProp10.xml><?xml version="1.0" encoding="utf-8"?>
<formControlPr xmlns="http://schemas.microsoft.com/office/spreadsheetml/2009/9/main" objectType="CheckBox" fmlaLink="$Y$48" lockText="1" noThreeD="1"/>
</file>

<file path=xl/ctrlProps/ctrlProp11.xml><?xml version="1.0" encoding="utf-8"?>
<formControlPr xmlns="http://schemas.microsoft.com/office/spreadsheetml/2009/9/main" objectType="Drop" dropLines="24" dropStyle="combo" dx="16" fmlaLink="$Y$10" fmlaRange="$G$11:$G$34" noThreeD="1" sel="1" val="0"/>
</file>

<file path=xl/ctrlProps/ctrlProp12.xml><?xml version="1.0" encoding="utf-8"?>
<formControlPr xmlns="http://schemas.microsoft.com/office/spreadsheetml/2009/9/main" objectType="CheckBox" fmlaLink="$Y$46" lockText="1" noThreeD="1"/>
</file>

<file path=xl/ctrlProps/ctrlProp13.xml><?xml version="1.0" encoding="utf-8"?>
<formControlPr xmlns="http://schemas.microsoft.com/office/spreadsheetml/2009/9/main" objectType="CheckBox" fmlaLink="$Y$47" lockText="1" noThreeD="1"/>
</file>

<file path=xl/ctrlProps/ctrlProp2.xml><?xml version="1.0" encoding="utf-8"?>
<formControlPr xmlns="http://schemas.microsoft.com/office/spreadsheetml/2009/9/main" objectType="CheckBox" fmlaLink="$Y$38" lockText="1" noThreeD="1"/>
</file>

<file path=xl/ctrlProps/ctrlProp3.xml><?xml version="1.0" encoding="utf-8"?>
<formControlPr xmlns="http://schemas.microsoft.com/office/spreadsheetml/2009/9/main" objectType="CheckBox" fmlaLink="$Y$39" lockText="1" noThreeD="1"/>
</file>

<file path=xl/ctrlProps/ctrlProp4.xml><?xml version="1.0" encoding="utf-8"?>
<formControlPr xmlns="http://schemas.microsoft.com/office/spreadsheetml/2009/9/main" objectType="CheckBox" fmlaLink="$Y$40" lockText="1" noThreeD="1"/>
</file>

<file path=xl/ctrlProps/ctrlProp5.xml><?xml version="1.0" encoding="utf-8"?>
<formControlPr xmlns="http://schemas.microsoft.com/office/spreadsheetml/2009/9/main" objectType="CheckBox" fmlaLink="$Y$41" lockText="1" noThreeD="1"/>
</file>

<file path=xl/ctrlProps/ctrlProp6.xml><?xml version="1.0" encoding="utf-8"?>
<formControlPr xmlns="http://schemas.microsoft.com/office/spreadsheetml/2009/9/main" objectType="CheckBox" fmlaLink="$Y$42" lockText="1" noThreeD="1"/>
</file>

<file path=xl/ctrlProps/ctrlProp7.xml><?xml version="1.0" encoding="utf-8"?>
<formControlPr xmlns="http://schemas.microsoft.com/office/spreadsheetml/2009/9/main" objectType="CheckBox" fmlaLink="$Y$43" lockText="1" noThreeD="1"/>
</file>

<file path=xl/ctrlProps/ctrlProp8.xml><?xml version="1.0" encoding="utf-8"?>
<formControlPr xmlns="http://schemas.microsoft.com/office/spreadsheetml/2009/9/main" objectType="CheckBox" fmlaLink="$Y$44" lockText="1" noThreeD="1"/>
</file>

<file path=xl/ctrlProps/ctrlProp9.xml><?xml version="1.0" encoding="utf-8"?>
<formControlPr xmlns="http://schemas.microsoft.com/office/spreadsheetml/2009/9/main" objectType="CheckBox" fmlaLink="$Y$4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400051</xdr:colOff>
      <xdr:row>21</xdr:row>
      <xdr:rowOff>190501</xdr:rowOff>
    </xdr:from>
    <xdr:to>
      <xdr:col>9</xdr:col>
      <xdr:colOff>575624</xdr:colOff>
      <xdr:row>39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4819651"/>
          <a:ext cx="2737798" cy="3524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190500</xdr:rowOff>
        </xdr:from>
        <xdr:to>
          <xdr:col>7</xdr:col>
          <xdr:colOff>571500</xdr:colOff>
          <xdr:row>37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35</xdr:row>
          <xdr:rowOff>190500</xdr:rowOff>
        </xdr:from>
        <xdr:to>
          <xdr:col>9</xdr:col>
          <xdr:colOff>0</xdr:colOff>
          <xdr:row>37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Concrete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35</xdr:row>
          <xdr:rowOff>190500</xdr:rowOff>
        </xdr:from>
        <xdr:to>
          <xdr:col>9</xdr:col>
          <xdr:colOff>847725</xdr:colOff>
          <xdr:row>37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219075</xdr:rowOff>
        </xdr:from>
        <xdr:to>
          <xdr:col>6</xdr:col>
          <xdr:colOff>885825</xdr:colOff>
          <xdr:row>45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10 X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44</xdr:row>
          <xdr:rowOff>180975</xdr:rowOff>
        </xdr:from>
        <xdr:to>
          <xdr:col>6</xdr:col>
          <xdr:colOff>885825</xdr:colOff>
          <xdr:row>46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10 X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46</xdr:row>
          <xdr:rowOff>0</xdr:rowOff>
        </xdr:from>
        <xdr:to>
          <xdr:col>6</xdr:col>
          <xdr:colOff>876300</xdr:colOff>
          <xdr:row>47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12 X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47</xdr:row>
          <xdr:rowOff>0</xdr:rowOff>
        </xdr:from>
        <xdr:to>
          <xdr:col>6</xdr:col>
          <xdr:colOff>866775</xdr:colOff>
          <xdr:row>48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12 X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48</xdr:row>
          <xdr:rowOff>0</xdr:rowOff>
        </xdr:from>
        <xdr:to>
          <xdr:col>6</xdr:col>
          <xdr:colOff>876300</xdr:colOff>
          <xdr:row>49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12 X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6</xdr:col>
          <xdr:colOff>885825</xdr:colOff>
          <xdr:row>50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12 X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180975</xdr:rowOff>
        </xdr:from>
        <xdr:to>
          <xdr:col>6</xdr:col>
          <xdr:colOff>904875</xdr:colOff>
          <xdr:row>53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 Pile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8</xdr:row>
          <xdr:rowOff>9525</xdr:rowOff>
        </xdr:from>
        <xdr:to>
          <xdr:col>4</xdr:col>
          <xdr:colOff>314325</xdr:colOff>
          <xdr:row>8</xdr:row>
          <xdr:rowOff>180975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6</xdr:col>
          <xdr:colOff>838200</xdr:colOff>
          <xdr:row>51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14 X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0</xdr:rowOff>
        </xdr:from>
        <xdr:to>
          <xdr:col>7</xdr:col>
          <xdr:colOff>0</xdr:colOff>
          <xdr:row>52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 14 X 89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152399</xdr:rowOff>
    </xdr:from>
    <xdr:to>
      <xdr:col>7</xdr:col>
      <xdr:colOff>1419226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1209677</xdr:colOff>
      <xdr:row>6</xdr:row>
      <xdr:rowOff>19050</xdr:rowOff>
    </xdr:from>
    <xdr:to>
      <xdr:col>7</xdr:col>
      <xdr:colOff>1704975</xdr:colOff>
      <xdr:row>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458077" y="1400175"/>
          <a:ext cx="495298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0" u="sng">
              <a:ln>
                <a:noFill/>
              </a:ln>
            </a:rPr>
            <a:t>Drop</a:t>
          </a:r>
        </a:p>
      </xdr:txBody>
    </xdr:sp>
    <xdr:clientData/>
  </xdr:twoCellAnchor>
  <xdr:twoCellAnchor>
    <xdr:from>
      <xdr:col>5</xdr:col>
      <xdr:colOff>476250</xdr:colOff>
      <xdr:row>6</xdr:row>
      <xdr:rowOff>47624</xdr:rowOff>
    </xdr:from>
    <xdr:to>
      <xdr:col>5</xdr:col>
      <xdr:colOff>809625</xdr:colOff>
      <xdr:row>7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48050" y="1381124"/>
          <a:ext cx="333375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5'</a:t>
          </a:r>
        </a:p>
      </xdr:txBody>
    </xdr:sp>
    <xdr:clientData/>
  </xdr:twoCellAnchor>
  <xdr:twoCellAnchor>
    <xdr:from>
      <xdr:col>4</xdr:col>
      <xdr:colOff>304800</xdr:colOff>
      <xdr:row>6</xdr:row>
      <xdr:rowOff>19050</xdr:rowOff>
    </xdr:from>
    <xdr:to>
      <xdr:col>4</xdr:col>
      <xdr:colOff>600075</xdr:colOff>
      <xdr:row>7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552700" y="1352550"/>
          <a:ext cx="295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n>
                <a:noFill/>
              </a:ln>
            </a:rPr>
            <a:t>6'</a:t>
          </a:r>
        </a:p>
      </xdr:txBody>
    </xdr:sp>
    <xdr:clientData/>
  </xdr:twoCellAnchor>
  <xdr:twoCellAnchor>
    <xdr:from>
      <xdr:col>3</xdr:col>
      <xdr:colOff>361949</xdr:colOff>
      <xdr:row>6</xdr:row>
      <xdr:rowOff>38100</xdr:rowOff>
    </xdr:from>
    <xdr:to>
      <xdr:col>4</xdr:col>
      <xdr:colOff>101726</xdr:colOff>
      <xdr:row>7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047874" y="1371600"/>
          <a:ext cx="301752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7'</a:t>
          </a:r>
        </a:p>
      </xdr:txBody>
    </xdr:sp>
    <xdr:clientData/>
  </xdr:twoCellAnchor>
  <xdr:twoCellAnchor>
    <xdr:from>
      <xdr:col>3</xdr:col>
      <xdr:colOff>85725</xdr:colOff>
      <xdr:row>6</xdr:row>
      <xdr:rowOff>19051</xdr:rowOff>
    </xdr:from>
    <xdr:to>
      <xdr:col>3</xdr:col>
      <xdr:colOff>390524</xdr:colOff>
      <xdr:row>7</xdr:row>
      <xdr:rowOff>76201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771650" y="1352551"/>
          <a:ext cx="3047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n>
                <a:noFill/>
              </a:ln>
            </a:rPr>
            <a:t>8'</a:t>
          </a:r>
        </a:p>
      </xdr:txBody>
    </xdr:sp>
    <xdr:clientData/>
  </xdr:twoCellAnchor>
  <xdr:twoCellAnchor>
    <xdr:from>
      <xdr:col>2</xdr:col>
      <xdr:colOff>381000</xdr:colOff>
      <xdr:row>6</xdr:row>
      <xdr:rowOff>38101</xdr:rowOff>
    </xdr:from>
    <xdr:to>
      <xdr:col>3</xdr:col>
      <xdr:colOff>152399</xdr:colOff>
      <xdr:row>7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514475" y="1371601"/>
          <a:ext cx="323849" cy="219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opLeftCell="A16" zoomScale="80" zoomScaleNormal="80" zoomScaleSheetLayoutView="100" workbookViewId="0">
      <selection activeCell="D26" sqref="D26:E26"/>
    </sheetView>
  </sheetViews>
  <sheetFormatPr defaultRowHeight="12.75" x14ac:dyDescent="0.2"/>
  <cols>
    <col min="1" max="5" width="9.140625" style="77"/>
    <col min="6" max="6" width="9.42578125" style="77" customWidth="1"/>
    <col min="7" max="8" width="9.140625" style="77"/>
    <col min="9" max="9" width="10.7109375" style="77" customWidth="1"/>
    <col min="10" max="10" width="9.140625" style="77" customWidth="1"/>
    <col min="11" max="16384" width="9.140625" style="77"/>
  </cols>
  <sheetData>
    <row r="1" spans="1:10" ht="18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">
      <c r="A2" s="125" t="s">
        <v>165</v>
      </c>
      <c r="B2" s="125"/>
      <c r="C2" s="128"/>
      <c r="D2" s="123"/>
      <c r="E2" s="123"/>
      <c r="F2" s="125" t="s">
        <v>164</v>
      </c>
      <c r="G2" s="125"/>
      <c r="H2" s="123"/>
      <c r="I2" s="123"/>
      <c r="J2" s="123"/>
    </row>
    <row r="3" spans="1:10" ht="18" customHeight="1" x14ac:dyDescent="0.2">
      <c r="A3" s="125" t="s">
        <v>163</v>
      </c>
      <c r="B3" s="125"/>
      <c r="C3" s="126"/>
      <c r="D3" s="122"/>
      <c r="E3" s="122"/>
      <c r="F3" s="125" t="s">
        <v>162</v>
      </c>
      <c r="G3" s="125"/>
      <c r="H3" s="127"/>
      <c r="I3" s="122"/>
      <c r="J3" s="122"/>
    </row>
    <row r="4" spans="1:10" ht="18" customHeight="1" x14ac:dyDescent="0.2">
      <c r="A4" s="125" t="s">
        <v>161</v>
      </c>
      <c r="B4" s="115"/>
      <c r="C4" s="129"/>
      <c r="D4" s="129"/>
      <c r="E4" s="129"/>
      <c r="F4" s="130"/>
      <c r="G4" s="130"/>
      <c r="H4" s="130"/>
      <c r="I4" s="78"/>
      <c r="J4" s="78"/>
    </row>
    <row r="5" spans="1:10" ht="18" customHeight="1" x14ac:dyDescent="0.2">
      <c r="A5" s="91"/>
      <c r="B5" s="86"/>
      <c r="C5" s="86"/>
      <c r="D5" s="86"/>
      <c r="E5" s="86"/>
      <c r="F5" s="90"/>
      <c r="G5" s="90"/>
      <c r="H5" s="90"/>
      <c r="I5" s="78"/>
      <c r="J5" s="78"/>
    </row>
    <row r="6" spans="1:10" ht="18" customHeight="1" x14ac:dyDescent="0.2">
      <c r="A6" s="78"/>
      <c r="B6" s="78"/>
      <c r="C6" s="78"/>
      <c r="D6" s="89" t="s">
        <v>160</v>
      </c>
      <c r="E6" s="78"/>
      <c r="F6" s="89" t="s">
        <v>159</v>
      </c>
      <c r="G6" s="78"/>
      <c r="H6" s="118" t="s">
        <v>158</v>
      </c>
      <c r="I6" s="119"/>
      <c r="J6" s="119"/>
    </row>
    <row r="7" spans="1:10" ht="18" customHeight="1" x14ac:dyDescent="0.2">
      <c r="A7" s="120" t="s">
        <v>157</v>
      </c>
      <c r="B7" s="120"/>
      <c r="C7" s="87"/>
      <c r="D7" s="84" t="s">
        <v>156</v>
      </c>
      <c r="E7" s="88"/>
      <c r="F7" s="84" t="s">
        <v>155</v>
      </c>
      <c r="G7" s="87"/>
      <c r="H7" s="120" t="s">
        <v>154</v>
      </c>
      <c r="I7" s="121"/>
      <c r="J7" s="121"/>
    </row>
    <row r="8" spans="1:10" ht="15.95" customHeight="1" x14ac:dyDescent="0.2">
      <c r="A8" s="116"/>
      <c r="B8" s="117"/>
      <c r="C8" s="78"/>
      <c r="D8" s="85"/>
      <c r="E8" s="78" t="s">
        <v>39</v>
      </c>
      <c r="F8" s="85"/>
      <c r="G8" s="78" t="s">
        <v>153</v>
      </c>
      <c r="H8" s="122"/>
      <c r="I8" s="122"/>
      <c r="J8" s="122"/>
    </row>
    <row r="9" spans="1:10" ht="15.95" customHeight="1" x14ac:dyDescent="0.2">
      <c r="A9" s="116"/>
      <c r="B9" s="117"/>
      <c r="C9" s="78"/>
      <c r="D9" s="85"/>
      <c r="E9" s="86" t="s">
        <v>39</v>
      </c>
      <c r="F9" s="85"/>
      <c r="G9" s="78" t="s">
        <v>153</v>
      </c>
      <c r="H9" s="122"/>
      <c r="I9" s="117"/>
      <c r="J9" s="117"/>
    </row>
    <row r="10" spans="1:10" ht="15.95" customHeight="1" x14ac:dyDescent="0.2">
      <c r="A10" s="116"/>
      <c r="B10" s="117"/>
      <c r="C10" s="78"/>
      <c r="D10" s="85"/>
      <c r="E10" s="86" t="s">
        <v>39</v>
      </c>
      <c r="F10" s="85"/>
      <c r="G10" s="78" t="s">
        <v>153</v>
      </c>
      <c r="H10" s="122"/>
      <c r="I10" s="122"/>
      <c r="J10" s="122"/>
    </row>
    <row r="11" spans="1:10" ht="15.95" customHeight="1" x14ac:dyDescent="0.2">
      <c r="A11" s="116"/>
      <c r="B11" s="117"/>
      <c r="C11" s="78"/>
      <c r="D11" s="85"/>
      <c r="E11" s="86" t="s">
        <v>39</v>
      </c>
      <c r="F11" s="85"/>
      <c r="G11" s="78" t="s">
        <v>153</v>
      </c>
      <c r="H11" s="122"/>
      <c r="I11" s="117"/>
      <c r="J11" s="117"/>
    </row>
    <row r="12" spans="1:10" ht="15.95" customHeight="1" x14ac:dyDescent="0.2">
      <c r="A12" s="116"/>
      <c r="B12" s="117"/>
      <c r="C12" s="78"/>
      <c r="D12" s="85"/>
      <c r="E12" s="86" t="s">
        <v>39</v>
      </c>
      <c r="F12" s="85"/>
      <c r="G12" s="78" t="s">
        <v>153</v>
      </c>
      <c r="H12" s="122"/>
      <c r="I12" s="117"/>
      <c r="J12" s="117"/>
    </row>
    <row r="13" spans="1:10" ht="15.95" customHeight="1" x14ac:dyDescent="0.2">
      <c r="A13" s="124"/>
      <c r="B13" s="117"/>
      <c r="C13" s="78"/>
      <c r="D13" s="85"/>
      <c r="E13" s="86" t="s">
        <v>39</v>
      </c>
      <c r="F13" s="85"/>
      <c r="G13" s="78" t="s">
        <v>153</v>
      </c>
      <c r="H13" s="122"/>
      <c r="I13" s="117"/>
      <c r="J13" s="117"/>
    </row>
    <row r="14" spans="1:10" ht="18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8" customHeight="1" x14ac:dyDescent="0.2">
      <c r="A15" s="78"/>
      <c r="B15" s="115" t="s">
        <v>152</v>
      </c>
      <c r="C15" s="115"/>
      <c r="D15" s="115"/>
      <c r="E15" s="129"/>
      <c r="F15" s="129"/>
      <c r="G15" s="129"/>
      <c r="H15" s="129"/>
      <c r="I15" s="78"/>
      <c r="J15" s="78"/>
    </row>
    <row r="16" spans="1:10" ht="18" customHeight="1" x14ac:dyDescent="0.2">
      <c r="A16" s="78"/>
      <c r="B16" s="125" t="s">
        <v>151</v>
      </c>
      <c r="C16" s="125"/>
      <c r="D16" s="120"/>
      <c r="E16" s="120"/>
      <c r="F16" s="78"/>
      <c r="G16" s="125" t="s">
        <v>150</v>
      </c>
      <c r="H16" s="125"/>
      <c r="I16" s="84" t="s">
        <v>174</v>
      </c>
      <c r="J16" s="83"/>
    </row>
    <row r="17" spans="1:10" ht="18" customHeight="1" x14ac:dyDescent="0.2">
      <c r="A17" s="78"/>
      <c r="B17" s="125" t="s">
        <v>149</v>
      </c>
      <c r="C17" s="125"/>
      <c r="D17" s="122" t="s">
        <v>172</v>
      </c>
      <c r="E17" s="122"/>
      <c r="F17" s="78"/>
      <c r="G17" s="125" t="s">
        <v>148</v>
      </c>
      <c r="H17" s="125"/>
      <c r="I17" s="82"/>
      <c r="J17" s="78"/>
    </row>
    <row r="18" spans="1:10" ht="18" customHeight="1" x14ac:dyDescent="0.2">
      <c r="A18" s="78"/>
      <c r="B18" s="125" t="s">
        <v>147</v>
      </c>
      <c r="C18" s="125"/>
      <c r="D18" s="124" t="s">
        <v>177</v>
      </c>
      <c r="E18" s="124"/>
      <c r="F18" s="78"/>
      <c r="G18" s="125" t="s">
        <v>146</v>
      </c>
      <c r="H18" s="125"/>
      <c r="I18" s="82" t="s">
        <v>175</v>
      </c>
      <c r="J18" s="78"/>
    </row>
    <row r="19" spans="1:10" ht="18" customHeight="1" x14ac:dyDescent="0.2">
      <c r="A19" s="78"/>
      <c r="B19" s="125" t="s">
        <v>145</v>
      </c>
      <c r="C19" s="125"/>
      <c r="D19" s="124" t="s">
        <v>176</v>
      </c>
      <c r="E19" s="124"/>
      <c r="F19" s="78"/>
      <c r="G19" s="125" t="s">
        <v>144</v>
      </c>
      <c r="H19" s="125"/>
      <c r="I19" s="82" t="s">
        <v>176</v>
      </c>
      <c r="J19" s="78"/>
    </row>
    <row r="20" spans="1:10" ht="18" customHeight="1" x14ac:dyDescent="0.2">
      <c r="A20" s="78"/>
      <c r="B20" s="125" t="s">
        <v>143</v>
      </c>
      <c r="C20" s="125"/>
      <c r="D20" s="124" t="s">
        <v>176</v>
      </c>
      <c r="E20" s="124"/>
      <c r="F20" s="78"/>
      <c r="G20" s="125" t="s">
        <v>142</v>
      </c>
      <c r="H20" s="125"/>
      <c r="I20" s="97"/>
      <c r="J20" s="78"/>
    </row>
    <row r="21" spans="1:10" ht="18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8" customHeight="1" x14ac:dyDescent="0.2">
      <c r="A22" s="78"/>
      <c r="B22" s="123" t="s">
        <v>141</v>
      </c>
      <c r="C22" s="123"/>
      <c r="D22" s="123"/>
      <c r="E22" s="123"/>
      <c r="F22" s="78"/>
      <c r="G22" s="78"/>
      <c r="H22" s="78"/>
      <c r="I22" s="78"/>
      <c r="J22" s="78"/>
    </row>
    <row r="23" spans="1:10" ht="18" customHeight="1" x14ac:dyDescent="0.2">
      <c r="A23" s="78"/>
      <c r="B23" s="115" t="s">
        <v>138</v>
      </c>
      <c r="C23" s="115"/>
      <c r="D23" s="81" t="s">
        <v>178</v>
      </c>
      <c r="E23" s="78"/>
      <c r="F23" s="78"/>
      <c r="G23" s="78"/>
      <c r="H23" s="78"/>
      <c r="I23" s="78"/>
      <c r="J23" s="78"/>
    </row>
    <row r="24" spans="1:10" ht="18" customHeight="1" x14ac:dyDescent="0.2">
      <c r="A24" s="78"/>
      <c r="B24" s="115" t="s">
        <v>137</v>
      </c>
      <c r="C24" s="115"/>
      <c r="D24" s="79" t="s">
        <v>179</v>
      </c>
      <c r="E24" s="78"/>
      <c r="F24" s="78"/>
      <c r="G24" s="78"/>
      <c r="H24" s="78"/>
      <c r="I24" s="78"/>
      <c r="J24" s="78"/>
    </row>
    <row r="25" spans="1:10" ht="18" customHeight="1" x14ac:dyDescent="0.2">
      <c r="A25" s="78"/>
      <c r="B25" s="115" t="s">
        <v>136</v>
      </c>
      <c r="C25" s="115"/>
      <c r="D25" s="80"/>
      <c r="E25" s="79"/>
      <c r="F25" s="78"/>
      <c r="G25" s="78"/>
      <c r="H25" s="78"/>
      <c r="I25" s="78"/>
      <c r="J25" s="78"/>
    </row>
    <row r="26" spans="1:10" ht="18" customHeight="1" x14ac:dyDescent="0.2">
      <c r="A26" s="78"/>
      <c r="B26" s="115"/>
      <c r="C26" s="115"/>
      <c r="D26" s="122"/>
      <c r="E26" s="117"/>
      <c r="F26" s="78"/>
      <c r="G26" s="78"/>
      <c r="H26" s="78"/>
      <c r="I26" s="78"/>
      <c r="J26" s="78"/>
    </row>
    <row r="27" spans="1:10" ht="18" customHeight="1" x14ac:dyDescent="0.2">
      <c r="A27" s="78"/>
      <c r="B27" s="115"/>
      <c r="C27" s="115"/>
      <c r="D27" s="78"/>
      <c r="E27" s="78"/>
      <c r="F27" s="78"/>
      <c r="G27" s="78"/>
      <c r="H27" s="78"/>
      <c r="I27" s="78"/>
      <c r="J27" s="78"/>
    </row>
    <row r="28" spans="1:10" ht="18" customHeight="1" x14ac:dyDescent="0.2">
      <c r="A28" s="78"/>
      <c r="B28" s="115" t="s">
        <v>140</v>
      </c>
      <c r="C28" s="115"/>
      <c r="D28" s="115"/>
      <c r="E28" s="78"/>
      <c r="F28" s="78"/>
      <c r="G28" s="78"/>
      <c r="H28" s="78"/>
      <c r="I28" s="78"/>
      <c r="J28" s="78"/>
    </row>
    <row r="29" spans="1:10" ht="18" customHeight="1" x14ac:dyDescent="0.2">
      <c r="A29" s="78"/>
      <c r="B29" s="115" t="s">
        <v>139</v>
      </c>
      <c r="C29" s="115"/>
      <c r="D29" s="115"/>
      <c r="E29" s="115"/>
      <c r="F29" s="78"/>
      <c r="G29" s="78"/>
      <c r="H29" s="78"/>
      <c r="I29" s="78"/>
      <c r="J29" s="78"/>
    </row>
    <row r="30" spans="1:10" ht="18" customHeight="1" x14ac:dyDescent="0.2">
      <c r="A30" s="78"/>
      <c r="B30" s="115" t="s">
        <v>138</v>
      </c>
      <c r="C30" s="115"/>
      <c r="D30" s="123"/>
      <c r="E30" s="121"/>
      <c r="F30" s="78"/>
      <c r="G30" s="78"/>
      <c r="H30" s="78"/>
      <c r="I30" s="78"/>
      <c r="J30" s="78"/>
    </row>
    <row r="31" spans="1:10" ht="18" customHeight="1" x14ac:dyDescent="0.2">
      <c r="A31" s="78"/>
      <c r="B31" s="115" t="s">
        <v>137</v>
      </c>
      <c r="C31" s="115"/>
      <c r="D31" s="122"/>
      <c r="E31" s="117"/>
      <c r="F31" s="78"/>
      <c r="G31" s="78"/>
      <c r="H31" s="78"/>
      <c r="I31" s="78"/>
      <c r="J31" s="78"/>
    </row>
    <row r="32" spans="1:10" ht="18" customHeight="1" x14ac:dyDescent="0.2">
      <c r="A32" s="78"/>
      <c r="B32" s="78" t="s">
        <v>136</v>
      </c>
      <c r="C32" s="78"/>
      <c r="D32" s="122"/>
      <c r="E32" s="117"/>
      <c r="F32" s="78"/>
      <c r="G32" s="78"/>
      <c r="H32" s="78"/>
      <c r="I32" s="78"/>
      <c r="J32" s="78"/>
    </row>
    <row r="33" spans="1:10" ht="18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 customHeight="1" x14ac:dyDescent="0.2">
      <c r="A34" s="78"/>
      <c r="B34" s="115" t="s">
        <v>135</v>
      </c>
      <c r="C34" s="115"/>
      <c r="D34" s="115"/>
      <c r="E34" s="115"/>
      <c r="F34" s="78"/>
      <c r="G34" s="78"/>
      <c r="H34" s="78"/>
      <c r="I34" s="78"/>
      <c r="J34" s="78"/>
    </row>
    <row r="35" spans="1:10" x14ac:dyDescent="0.2">
      <c r="A35" s="78"/>
      <c r="B35" s="115" t="s">
        <v>134</v>
      </c>
      <c r="C35" s="115"/>
      <c r="D35" s="115"/>
      <c r="E35" s="115"/>
      <c r="F35" s="78"/>
      <c r="G35" s="78"/>
      <c r="H35" s="78"/>
      <c r="I35" s="78"/>
      <c r="J35" s="78"/>
    </row>
    <row r="36" spans="1:10" x14ac:dyDescent="0.2">
      <c r="A36" s="78"/>
      <c r="B36" s="115" t="s">
        <v>133</v>
      </c>
      <c r="C36" s="115"/>
      <c r="D36" s="115"/>
      <c r="E36" s="115"/>
      <c r="F36" s="78"/>
      <c r="G36" s="78"/>
      <c r="H36" s="78"/>
      <c r="I36" s="78"/>
      <c r="J36" s="78"/>
    </row>
    <row r="37" spans="1:10" x14ac:dyDescent="0.2">
      <c r="A37" s="78"/>
      <c r="B37" s="115"/>
      <c r="C37" s="115"/>
      <c r="D37" s="115"/>
      <c r="E37" s="115"/>
      <c r="F37" s="78"/>
      <c r="G37" s="78"/>
      <c r="H37" s="78"/>
      <c r="I37" s="78"/>
      <c r="J37" s="78"/>
    </row>
    <row r="38" spans="1:10" x14ac:dyDescent="0.2">
      <c r="A38" s="78"/>
      <c r="B38" s="115" t="s">
        <v>132</v>
      </c>
      <c r="C38" s="115"/>
      <c r="D38" s="115"/>
      <c r="E38" s="115"/>
      <c r="F38" s="115"/>
      <c r="G38" s="78"/>
      <c r="H38" s="78"/>
      <c r="I38" s="78"/>
      <c r="J38" s="78"/>
    </row>
    <row r="39" spans="1:10" x14ac:dyDescent="0.2">
      <c r="A39" s="78"/>
      <c r="B39" s="115" t="s">
        <v>131</v>
      </c>
      <c r="C39" s="115"/>
      <c r="D39" s="115"/>
      <c r="E39" s="115"/>
      <c r="F39" s="78"/>
      <c r="G39" s="78"/>
      <c r="H39" s="78"/>
      <c r="I39" s="78"/>
      <c r="J39" s="78"/>
    </row>
    <row r="40" spans="1:10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</sheetData>
  <mergeCells count="62">
    <mergeCell ref="E15:H15"/>
    <mergeCell ref="B16:C16"/>
    <mergeCell ref="D26:E26"/>
    <mergeCell ref="H11:J11"/>
    <mergeCell ref="H12:J12"/>
    <mergeCell ref="H13:J13"/>
    <mergeCell ref="G17:H17"/>
    <mergeCell ref="B15:D15"/>
    <mergeCell ref="G20:H20"/>
    <mergeCell ref="G19:H19"/>
    <mergeCell ref="G18:H18"/>
    <mergeCell ref="D16:E16"/>
    <mergeCell ref="G16:H16"/>
    <mergeCell ref="B17:C17"/>
    <mergeCell ref="D17:E17"/>
    <mergeCell ref="B18:C18"/>
    <mergeCell ref="H10:J10"/>
    <mergeCell ref="A11:B11"/>
    <mergeCell ref="F2:G2"/>
    <mergeCell ref="A12:B12"/>
    <mergeCell ref="A13:B13"/>
    <mergeCell ref="A3:B3"/>
    <mergeCell ref="A2:B2"/>
    <mergeCell ref="F3:G3"/>
    <mergeCell ref="C3:E3"/>
    <mergeCell ref="H3:J3"/>
    <mergeCell ref="C2:E2"/>
    <mergeCell ref="H2:J2"/>
    <mergeCell ref="A4:B4"/>
    <mergeCell ref="A10:B10"/>
    <mergeCell ref="C4:H4"/>
    <mergeCell ref="A7:B7"/>
    <mergeCell ref="D18:E18"/>
    <mergeCell ref="B22:E22"/>
    <mergeCell ref="B19:C19"/>
    <mergeCell ref="D19:E19"/>
    <mergeCell ref="B20:C20"/>
    <mergeCell ref="D20:E20"/>
    <mergeCell ref="B34:E34"/>
    <mergeCell ref="D32:E32"/>
    <mergeCell ref="B23:C23"/>
    <mergeCell ref="B24:C24"/>
    <mergeCell ref="B25:C25"/>
    <mergeCell ref="B27:C27"/>
    <mergeCell ref="B26:C26"/>
    <mergeCell ref="B30:C30"/>
    <mergeCell ref="B31:C31"/>
    <mergeCell ref="B28:D28"/>
    <mergeCell ref="B29:E29"/>
    <mergeCell ref="D30:E30"/>
    <mergeCell ref="D31:E31"/>
    <mergeCell ref="A8:B8"/>
    <mergeCell ref="A9:B9"/>
    <mergeCell ref="H6:J6"/>
    <mergeCell ref="H7:J7"/>
    <mergeCell ref="H8:J8"/>
    <mergeCell ref="H9:J9"/>
    <mergeCell ref="B35:E35"/>
    <mergeCell ref="B36:E36"/>
    <mergeCell ref="B37:E37"/>
    <mergeCell ref="B39:E39"/>
    <mergeCell ref="B38:F38"/>
  </mergeCells>
  <printOptions horizontalCentered="1"/>
  <pageMargins left="0.5" right="0.5" top="1" bottom="0.5" header="0.5" footer="0.5"/>
  <pageSetup orientation="portrait" r:id="rId1"/>
  <headerFooter alignWithMargins="0">
    <oddHeader xml:space="preserve">&amp;LPile Driving
Data Sheet&amp;C&amp;"Arial,Bold"&amp;12POWER HAMMER&amp;R7-16-90
"WAVE EQUATION"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54"/>
  <sheetViews>
    <sheetView zoomScaleNormal="100" zoomScaleSheetLayoutView="100" workbookViewId="0">
      <selection activeCell="P5" sqref="P5:Q5"/>
    </sheetView>
  </sheetViews>
  <sheetFormatPr defaultRowHeight="15" x14ac:dyDescent="0.25"/>
  <cols>
    <col min="1" max="1" width="1.7109375" customWidth="1"/>
    <col min="2" max="2" width="12.28515625" customWidth="1"/>
    <col min="3" max="3" width="9.28515625" customWidth="1"/>
    <col min="4" max="4" width="18.28515625" customWidth="1"/>
    <col min="5" max="5" width="6.28515625" customWidth="1"/>
    <col min="6" max="6" width="3.42578125" customWidth="1"/>
    <col min="7" max="7" width="16.7109375" customWidth="1"/>
    <col min="8" max="9" width="9.28515625" customWidth="1"/>
    <col min="10" max="10" width="13.28515625" customWidth="1"/>
    <col min="11" max="11" width="1.7109375" customWidth="1"/>
    <col min="13" max="13" width="1.7109375" customWidth="1"/>
    <col min="14" max="14" width="12.28515625" customWidth="1"/>
    <col min="15" max="15" width="10.7109375" customWidth="1"/>
    <col min="25" max="25" width="9.140625" hidden="1" customWidth="1"/>
  </cols>
  <sheetData>
    <row r="2" spans="1:25" ht="18.75" x14ac:dyDescent="0.3">
      <c r="A2" s="76"/>
      <c r="B2" s="131" t="s">
        <v>130</v>
      </c>
      <c r="C2" s="131"/>
      <c r="D2" s="131"/>
      <c r="E2" s="131"/>
      <c r="F2" s="131"/>
      <c r="G2" s="131"/>
      <c r="H2" s="131"/>
      <c r="I2" s="131"/>
      <c r="J2" s="131"/>
      <c r="K2" s="73"/>
      <c r="M2" s="76"/>
      <c r="N2" s="75" t="s">
        <v>129</v>
      </c>
      <c r="O2" s="74"/>
      <c r="P2" s="74"/>
      <c r="Q2" s="74"/>
      <c r="R2" s="74"/>
      <c r="S2" s="74"/>
      <c r="T2" s="74"/>
      <c r="U2" s="74"/>
      <c r="V2" s="74"/>
      <c r="W2" s="73"/>
    </row>
    <row r="3" spans="1:25" ht="18" x14ac:dyDescent="0.35">
      <c r="A3" s="12"/>
      <c r="B3" s="22"/>
      <c r="C3" s="22" t="s">
        <v>7</v>
      </c>
      <c r="D3" s="134">
        <f>Hammer!C3</f>
        <v>0</v>
      </c>
      <c r="E3" s="134"/>
      <c r="F3" s="134"/>
      <c r="G3" s="13"/>
      <c r="H3" s="22" t="s">
        <v>128</v>
      </c>
      <c r="I3" s="134"/>
      <c r="J3" s="134"/>
      <c r="K3" s="10"/>
      <c r="M3" s="12"/>
      <c r="N3" s="13"/>
      <c r="O3" s="22" t="s">
        <v>127</v>
      </c>
      <c r="P3" s="132">
        <v>0.1</v>
      </c>
      <c r="Q3" s="132"/>
      <c r="R3" s="143" t="s">
        <v>126</v>
      </c>
      <c r="S3" s="13"/>
      <c r="T3" s="13"/>
      <c r="U3" s="13"/>
      <c r="V3" s="13"/>
      <c r="W3" s="10"/>
    </row>
    <row r="4" spans="1:25" ht="18" x14ac:dyDescent="0.35">
      <c r="A4" s="12"/>
      <c r="B4" s="22"/>
      <c r="C4" s="22" t="s">
        <v>125</v>
      </c>
      <c r="D4" s="144">
        <f>Hammer!C2</f>
        <v>0</v>
      </c>
      <c r="E4" s="144"/>
      <c r="F4" s="144"/>
      <c r="G4" s="22"/>
      <c r="H4" s="22" t="s">
        <v>124</v>
      </c>
      <c r="I4" s="49"/>
      <c r="J4" s="49"/>
      <c r="K4" s="10"/>
      <c r="M4" s="12"/>
      <c r="N4" s="13"/>
      <c r="O4" s="22" t="s">
        <v>123</v>
      </c>
      <c r="P4" s="133"/>
      <c r="Q4" s="133"/>
      <c r="R4" s="143"/>
      <c r="S4" s="13"/>
      <c r="T4" s="13"/>
      <c r="U4" s="13"/>
      <c r="V4" s="13"/>
      <c r="W4" s="10"/>
    </row>
    <row r="5" spans="1:25" x14ac:dyDescent="0.25">
      <c r="A5" s="12"/>
      <c r="B5" s="22"/>
      <c r="C5" s="22" t="s">
        <v>122</v>
      </c>
      <c r="D5" s="144">
        <f>Hammer!H2</f>
        <v>0</v>
      </c>
      <c r="E5" s="144"/>
      <c r="F5" s="144"/>
      <c r="G5" s="13"/>
      <c r="H5" s="22" t="s">
        <v>121</v>
      </c>
      <c r="I5" s="144"/>
      <c r="J5" s="144"/>
      <c r="K5" s="10"/>
      <c r="M5" s="12"/>
      <c r="N5" s="13"/>
      <c r="O5" s="22" t="s">
        <v>120</v>
      </c>
      <c r="P5" s="133"/>
      <c r="Q5" s="133"/>
      <c r="R5" s="143" t="s">
        <v>119</v>
      </c>
      <c r="S5" s="13"/>
      <c r="T5" s="13"/>
      <c r="U5" s="13"/>
      <c r="V5" s="13"/>
      <c r="W5" s="10"/>
    </row>
    <row r="6" spans="1:25" ht="15.75" thickBot="1" x14ac:dyDescent="0.3">
      <c r="A6" s="12"/>
      <c r="B6" s="72"/>
      <c r="C6" s="72"/>
      <c r="D6" s="72"/>
      <c r="E6" s="72"/>
      <c r="F6" s="72"/>
      <c r="G6" s="72"/>
      <c r="H6" s="72"/>
      <c r="I6" s="72"/>
      <c r="J6" s="72"/>
      <c r="K6" s="10"/>
      <c r="M6" s="12"/>
      <c r="N6" s="13"/>
      <c r="O6" s="22" t="s">
        <v>118</v>
      </c>
      <c r="P6" s="133">
        <v>0.15</v>
      </c>
      <c r="Q6" s="133"/>
      <c r="R6" s="143"/>
      <c r="S6" s="13"/>
      <c r="T6" s="13"/>
      <c r="U6" s="13"/>
      <c r="V6" s="13"/>
      <c r="W6" s="10"/>
    </row>
    <row r="7" spans="1:25" ht="16.5" thickTop="1" thickBot="1" x14ac:dyDescent="0.3">
      <c r="A7" s="12"/>
      <c r="B7" s="13"/>
      <c r="C7" s="13"/>
      <c r="D7" s="13"/>
      <c r="E7" s="13"/>
      <c r="F7" s="13"/>
      <c r="G7" s="135" t="s">
        <v>117</v>
      </c>
      <c r="H7" s="135"/>
      <c r="I7" s="135"/>
      <c r="J7" s="135"/>
      <c r="K7" s="10"/>
      <c r="M7" s="12"/>
      <c r="N7" s="13"/>
      <c r="O7" s="13"/>
      <c r="P7" s="13"/>
      <c r="Q7" s="13"/>
      <c r="R7" s="13"/>
      <c r="S7" s="13"/>
      <c r="T7" s="13"/>
      <c r="U7" s="13"/>
      <c r="V7" s="13"/>
      <c r="W7" s="10"/>
    </row>
    <row r="8" spans="1:25" ht="15" customHeight="1" x14ac:dyDescent="0.25">
      <c r="A8" s="12"/>
      <c r="B8" s="23" t="s">
        <v>116</v>
      </c>
      <c r="C8" s="13"/>
      <c r="D8" s="13"/>
      <c r="E8" s="13"/>
      <c r="F8" s="13"/>
      <c r="G8" s="136" t="s">
        <v>113</v>
      </c>
      <c r="H8" s="137"/>
      <c r="I8" s="140" t="s">
        <v>115</v>
      </c>
      <c r="J8" s="140" t="s">
        <v>114</v>
      </c>
      <c r="K8" s="10"/>
      <c r="M8" s="12"/>
      <c r="N8" s="23" t="s">
        <v>112</v>
      </c>
      <c r="O8" s="13"/>
      <c r="P8" s="13"/>
      <c r="Q8" s="13"/>
      <c r="R8" s="13"/>
      <c r="S8" s="13"/>
      <c r="T8" s="13"/>
      <c r="U8" s="13"/>
      <c r="V8" s="13"/>
      <c r="W8" s="10"/>
    </row>
    <row r="9" spans="1:25" ht="15" customHeight="1" x14ac:dyDescent="0.25">
      <c r="A9" s="12"/>
      <c r="B9" s="13"/>
      <c r="C9" s="22" t="s">
        <v>113</v>
      </c>
      <c r="D9" s="8"/>
      <c r="E9" s="13"/>
      <c r="F9" s="13"/>
      <c r="G9" s="138"/>
      <c r="H9" s="139"/>
      <c r="I9" s="141"/>
      <c r="J9" s="141"/>
      <c r="K9" s="10"/>
      <c r="M9" s="12"/>
      <c r="N9" s="13"/>
      <c r="O9" s="22" t="s">
        <v>112</v>
      </c>
      <c r="P9" s="134" t="e">
        <f>ROUND((T9/T10)*100,0)</f>
        <v>#DIV/0!</v>
      </c>
      <c r="Q9" s="134"/>
      <c r="R9" s="13" t="s">
        <v>111</v>
      </c>
      <c r="S9" s="13" t="s">
        <v>26</v>
      </c>
      <c r="T9" s="70"/>
      <c r="U9" s="27" t="s">
        <v>20</v>
      </c>
      <c r="V9" s="13"/>
      <c r="W9" s="10"/>
    </row>
    <row r="10" spans="1:25" ht="15.75" thickBot="1" x14ac:dyDescent="0.3">
      <c r="A10" s="12"/>
      <c r="B10" s="13"/>
      <c r="C10" s="22" t="s">
        <v>83</v>
      </c>
      <c r="D10" s="45"/>
      <c r="E10" s="13" t="s">
        <v>82</v>
      </c>
      <c r="F10" s="13"/>
      <c r="G10" s="138"/>
      <c r="H10" s="139"/>
      <c r="I10" s="142"/>
      <c r="J10" s="142"/>
      <c r="K10" s="10"/>
      <c r="M10" s="12"/>
      <c r="N10" s="13"/>
      <c r="O10" s="69" t="s">
        <v>110</v>
      </c>
      <c r="P10" s="13"/>
      <c r="Q10" s="13"/>
      <c r="R10" s="13"/>
      <c r="S10" s="22" t="s">
        <v>109</v>
      </c>
      <c r="T10" s="68"/>
      <c r="U10" s="13" t="s">
        <v>20</v>
      </c>
      <c r="V10" s="13"/>
      <c r="W10" s="10"/>
      <c r="Y10">
        <v>1</v>
      </c>
    </row>
    <row r="11" spans="1:25" x14ac:dyDescent="0.25">
      <c r="A11" s="12"/>
      <c r="B11" s="13"/>
      <c r="C11" s="22" t="s">
        <v>80</v>
      </c>
      <c r="D11" s="38" t="str">
        <f>IF(Y10=2,"10,000",IF(Y10=3,"280",IF(Y10=4,"408",IF(Y10=5,"470",IF(Y10=6,"530",IF(Y10=7,"225",IF(Y10=8,"280",IF(Y10=9,"330",IF(Y10=10,"430",IF(Y10=11,"175",IF(Y10=12,"750",IF(Y10=13,"60",IF(Y10=14,"125",IF(Y10=15,"400",IF(Y10=16,"380",IF(Y10=17,"367",IF(Y10=18,"207",IF(Y10=19,"142",IF(Y10=20,"112.5",IF(Y10=21,"30",IF(Y10=22,"175",IF(Y10=23,"150",IF(Y10=24,"560","")))))))))))))))))))))))</f>
        <v/>
      </c>
      <c r="E11" s="13" t="s">
        <v>18</v>
      </c>
      <c r="F11" s="13"/>
      <c r="G11" s="67"/>
      <c r="H11" s="66"/>
      <c r="I11" s="65"/>
      <c r="J11" s="65"/>
      <c r="K11" s="10"/>
      <c r="M11" s="12"/>
      <c r="N11" s="23" t="s">
        <v>108</v>
      </c>
      <c r="O11" s="13"/>
      <c r="P11" s="13"/>
      <c r="Q11" s="13"/>
      <c r="R11" s="13"/>
      <c r="S11" s="13"/>
      <c r="T11" s="13"/>
      <c r="U11" s="13"/>
      <c r="V11" s="13"/>
      <c r="W11" s="10"/>
    </row>
    <row r="12" spans="1:25" ht="15.75" thickBot="1" x14ac:dyDescent="0.3">
      <c r="A12" s="12"/>
      <c r="B12" s="13"/>
      <c r="C12" s="22" t="s">
        <v>93</v>
      </c>
      <c r="D12" s="38"/>
      <c r="E12" s="13" t="s">
        <v>44</v>
      </c>
      <c r="F12" s="13"/>
      <c r="G12" s="64" t="s">
        <v>107</v>
      </c>
      <c r="H12" s="13"/>
      <c r="I12" s="63">
        <v>10000</v>
      </c>
      <c r="J12" s="62">
        <v>0.8</v>
      </c>
      <c r="K12" s="10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0"/>
    </row>
    <row r="13" spans="1:25" x14ac:dyDescent="0.25">
      <c r="A13" s="12"/>
      <c r="B13" s="13"/>
      <c r="C13" s="22" t="s">
        <v>91</v>
      </c>
      <c r="D13" s="38" t="str">
        <f>IF(Y10=2,"0.80",IF(Y10=3,"0.80",IF(Y10=4,"0.80",IF(Y10=5,"0.80",IF(Y10=6,"0.80",IF(Y10=7,"0.80",IF(Y10=8,"0.80",IF(Y10=9,"0.80",IF(Y10=10,"0.80",IF(Y10=11,"0.92",IF(Y10=12,"0.50",IF(Y10=13,"0.50",IF(Y10=14,"0.77",IF(Y10=15,"0.85",IF(Y10=16,"0.85",IF(Y10=17,"0.88",IF(Y10=18,"0.91",IF(Y10=19,"0.60",IF(Y10=20,"0.70",IF(Y10=21,"0.50",IF(Y10=22,"0.72",IF(Y10=23,"0.80",IF(Y10=24,"0.80","")))))))))))))))))))))))</f>
        <v/>
      </c>
      <c r="E13" s="13"/>
      <c r="F13" s="13"/>
      <c r="G13" s="61" t="s">
        <v>106</v>
      </c>
      <c r="H13" s="49"/>
      <c r="I13" s="16">
        <v>280</v>
      </c>
      <c r="J13" s="58">
        <v>0.8</v>
      </c>
      <c r="K13" s="10"/>
      <c r="M13" s="12"/>
      <c r="N13" s="60" t="s">
        <v>27</v>
      </c>
      <c r="O13" s="60" t="s">
        <v>105</v>
      </c>
      <c r="P13" s="60" t="s">
        <v>104</v>
      </c>
      <c r="Q13" s="59" t="s">
        <v>31</v>
      </c>
      <c r="R13" s="13"/>
      <c r="S13" s="13"/>
      <c r="T13" s="13"/>
      <c r="U13" s="13"/>
      <c r="V13" s="13"/>
      <c r="W13" s="10"/>
    </row>
    <row r="14" spans="1:25" x14ac:dyDescent="0.25">
      <c r="A14" s="12"/>
      <c r="B14" s="13"/>
      <c r="C14" s="22" t="s">
        <v>103</v>
      </c>
      <c r="D14" s="38"/>
      <c r="E14" s="13" t="s">
        <v>20</v>
      </c>
      <c r="F14" s="13"/>
      <c r="G14" s="55" t="s">
        <v>102</v>
      </c>
      <c r="H14" s="49"/>
      <c r="I14" s="16">
        <v>408</v>
      </c>
      <c r="J14" s="58">
        <v>0.8</v>
      </c>
      <c r="K14" s="10"/>
      <c r="M14" s="12"/>
      <c r="N14" s="57"/>
      <c r="O14" s="57" t="s">
        <v>101</v>
      </c>
      <c r="P14" s="57" t="s">
        <v>26</v>
      </c>
      <c r="Q14" s="57" t="s">
        <v>25</v>
      </c>
      <c r="R14" s="13"/>
      <c r="S14" s="13"/>
      <c r="T14" s="13"/>
      <c r="U14" s="13"/>
      <c r="V14" s="13"/>
      <c r="W14" s="10"/>
    </row>
    <row r="15" spans="1:25" ht="15.75" thickBot="1" x14ac:dyDescent="0.3">
      <c r="A15" s="12"/>
      <c r="B15" s="13"/>
      <c r="C15" s="39" t="s">
        <v>170</v>
      </c>
      <c r="D15" s="26" t="s">
        <v>40</v>
      </c>
      <c r="E15" s="27" t="s">
        <v>171</v>
      </c>
      <c r="F15" s="13"/>
      <c r="G15" s="55" t="s">
        <v>100</v>
      </c>
      <c r="H15" s="49"/>
      <c r="I15" s="16">
        <v>470</v>
      </c>
      <c r="J15" s="48">
        <v>0.8</v>
      </c>
      <c r="K15" s="10"/>
      <c r="M15" s="12"/>
      <c r="N15" s="56" t="s">
        <v>39</v>
      </c>
      <c r="O15" s="56" t="s">
        <v>99</v>
      </c>
      <c r="P15" s="56"/>
      <c r="Q15" s="56"/>
      <c r="R15" s="13"/>
      <c r="S15" s="13"/>
      <c r="T15" s="13"/>
      <c r="U15" s="13"/>
      <c r="V15" s="13"/>
      <c r="W15" s="10"/>
    </row>
    <row r="16" spans="1:25" x14ac:dyDescent="0.25">
      <c r="A16" s="12"/>
      <c r="B16" s="23" t="s">
        <v>98</v>
      </c>
      <c r="C16" s="13"/>
      <c r="D16" s="13"/>
      <c r="E16" s="13"/>
      <c r="F16" s="13"/>
      <c r="G16" s="55" t="s">
        <v>97</v>
      </c>
      <c r="H16" s="49"/>
      <c r="I16" s="18">
        <v>530</v>
      </c>
      <c r="J16" s="48">
        <v>0.8</v>
      </c>
      <c r="K16" s="10"/>
      <c r="M16" s="12"/>
      <c r="N16" s="53">
        <v>0</v>
      </c>
      <c r="O16" s="53"/>
      <c r="P16" s="54"/>
      <c r="Q16" s="53"/>
      <c r="R16" s="13"/>
      <c r="S16" s="13"/>
      <c r="T16" s="13"/>
      <c r="U16" s="13"/>
      <c r="V16" s="13"/>
      <c r="W16" s="10"/>
    </row>
    <row r="17" spans="1:23" x14ac:dyDescent="0.25">
      <c r="A17" s="12"/>
      <c r="B17" s="13"/>
      <c r="C17" s="13"/>
      <c r="D17" s="13"/>
      <c r="E17" s="13"/>
      <c r="F17" s="13"/>
      <c r="G17" s="33" t="s">
        <v>96</v>
      </c>
      <c r="H17" s="49"/>
      <c r="I17" s="18">
        <v>225</v>
      </c>
      <c r="J17" s="48">
        <v>0.8</v>
      </c>
      <c r="K17" s="10"/>
      <c r="M17" s="12"/>
      <c r="N17" s="16"/>
      <c r="O17" s="52" t="s">
        <v>173</v>
      </c>
      <c r="P17" s="47"/>
      <c r="Q17" s="16"/>
      <c r="R17" s="13"/>
      <c r="S17" s="13"/>
      <c r="T17" s="13"/>
      <c r="U17" s="13"/>
      <c r="V17" s="13"/>
      <c r="W17" s="10"/>
    </row>
    <row r="18" spans="1:23" x14ac:dyDescent="0.25">
      <c r="A18" s="12"/>
      <c r="B18" s="13"/>
      <c r="C18" s="22" t="s">
        <v>83</v>
      </c>
      <c r="D18" s="20" t="s">
        <v>40</v>
      </c>
      <c r="E18" s="13" t="s">
        <v>82</v>
      </c>
      <c r="F18" s="13"/>
      <c r="G18" s="51" t="s">
        <v>95</v>
      </c>
      <c r="H18" s="49"/>
      <c r="I18" s="18">
        <v>280</v>
      </c>
      <c r="J18" s="48">
        <v>0.8</v>
      </c>
      <c r="K18" s="10"/>
      <c r="M18" s="12"/>
      <c r="N18" s="16"/>
      <c r="O18" s="16"/>
      <c r="P18" s="47"/>
      <c r="Q18" s="16"/>
      <c r="R18" s="13"/>
      <c r="S18" s="13"/>
      <c r="T18" s="13"/>
      <c r="U18" s="13"/>
      <c r="V18" s="13"/>
      <c r="W18" s="10"/>
    </row>
    <row r="19" spans="1:23" x14ac:dyDescent="0.25">
      <c r="A19" s="12"/>
      <c r="B19" s="13"/>
      <c r="C19" s="22" t="s">
        <v>80</v>
      </c>
      <c r="D19" s="20" t="s">
        <v>40</v>
      </c>
      <c r="E19" s="13" t="s">
        <v>18</v>
      </c>
      <c r="F19" s="13"/>
      <c r="G19" s="51" t="s">
        <v>94</v>
      </c>
      <c r="H19" s="49"/>
      <c r="I19" s="18">
        <v>330</v>
      </c>
      <c r="J19" s="48">
        <v>0.8</v>
      </c>
      <c r="K19" s="10"/>
      <c r="M19" s="12"/>
      <c r="N19" s="16"/>
      <c r="O19" s="16"/>
      <c r="P19" s="47"/>
      <c r="Q19" s="16"/>
      <c r="R19" s="13"/>
      <c r="S19" s="13"/>
      <c r="T19" s="13"/>
      <c r="U19" s="13"/>
      <c r="V19" s="13"/>
      <c r="W19" s="10"/>
    </row>
    <row r="20" spans="1:23" x14ac:dyDescent="0.25">
      <c r="A20" s="12"/>
      <c r="B20" s="13"/>
      <c r="C20" s="22" t="s">
        <v>93</v>
      </c>
      <c r="D20" s="20" t="s">
        <v>40</v>
      </c>
      <c r="E20" s="13" t="s">
        <v>44</v>
      </c>
      <c r="F20" s="13"/>
      <c r="G20" s="51" t="s">
        <v>92</v>
      </c>
      <c r="H20" s="49"/>
      <c r="I20" s="18">
        <v>430</v>
      </c>
      <c r="J20" s="48">
        <v>0.8</v>
      </c>
      <c r="K20" s="10"/>
      <c r="M20" s="12"/>
      <c r="N20" s="16"/>
      <c r="O20" s="16"/>
      <c r="P20" s="47"/>
      <c r="Q20" s="16"/>
      <c r="R20" s="13"/>
      <c r="S20" s="13"/>
      <c r="T20" s="13"/>
      <c r="U20" s="13"/>
      <c r="V20" s="13"/>
      <c r="W20" s="10"/>
    </row>
    <row r="21" spans="1:23" x14ac:dyDescent="0.25">
      <c r="A21" s="12"/>
      <c r="B21" s="13"/>
      <c r="C21" s="22" t="s">
        <v>91</v>
      </c>
      <c r="D21" s="20" t="s">
        <v>40</v>
      </c>
      <c r="E21" s="13"/>
      <c r="F21" s="13"/>
      <c r="G21" s="33" t="s">
        <v>90</v>
      </c>
      <c r="H21" s="49"/>
      <c r="I21" s="18">
        <v>175</v>
      </c>
      <c r="J21" s="48">
        <v>0.92</v>
      </c>
      <c r="K21" s="10"/>
      <c r="M21" s="12"/>
      <c r="N21" s="16"/>
      <c r="O21" s="16"/>
      <c r="P21" s="47"/>
      <c r="Q21" s="16"/>
      <c r="R21" s="13"/>
      <c r="S21" s="13"/>
      <c r="T21" s="13"/>
      <c r="U21" s="13"/>
      <c r="V21" s="13"/>
      <c r="W21" s="10"/>
    </row>
    <row r="22" spans="1:23" x14ac:dyDescent="0.25">
      <c r="A22" s="12"/>
      <c r="B22" s="13"/>
      <c r="C22" s="13"/>
      <c r="D22" s="13"/>
      <c r="E22" s="13"/>
      <c r="F22" s="13"/>
      <c r="G22" s="33" t="s">
        <v>89</v>
      </c>
      <c r="H22" s="49"/>
      <c r="I22" s="18">
        <v>750</v>
      </c>
      <c r="J22" s="48">
        <v>0.5</v>
      </c>
      <c r="K22" s="10"/>
      <c r="M22" s="12"/>
      <c r="N22" s="16"/>
      <c r="O22" s="16"/>
      <c r="P22" s="47"/>
      <c r="Q22" s="16"/>
      <c r="R22" s="13"/>
      <c r="S22" s="13"/>
      <c r="T22" s="13"/>
      <c r="U22" s="13"/>
      <c r="V22" s="13"/>
      <c r="W22" s="10"/>
    </row>
    <row r="23" spans="1:23" x14ac:dyDescent="0.25">
      <c r="A23" s="12"/>
      <c r="B23" s="23" t="s">
        <v>63</v>
      </c>
      <c r="C23" s="13"/>
      <c r="D23" s="13"/>
      <c r="E23" s="13"/>
      <c r="F23" s="13"/>
      <c r="G23" s="33" t="s">
        <v>88</v>
      </c>
      <c r="H23" s="49"/>
      <c r="I23" s="18">
        <v>60</v>
      </c>
      <c r="J23" s="48">
        <v>0.5</v>
      </c>
      <c r="K23" s="10"/>
      <c r="M23" s="12"/>
      <c r="N23" s="16"/>
      <c r="O23" s="16"/>
      <c r="P23" s="47"/>
      <c r="Q23" s="16"/>
      <c r="R23" s="13"/>
      <c r="S23" s="13"/>
      <c r="T23" s="13"/>
      <c r="U23" s="13"/>
      <c r="V23" s="13"/>
      <c r="W23" s="10"/>
    </row>
    <row r="24" spans="1:23" x14ac:dyDescent="0.25">
      <c r="A24" s="12"/>
      <c r="B24" s="13"/>
      <c r="C24" s="39" t="s">
        <v>87</v>
      </c>
      <c r="D24" s="45" t="str">
        <f>IF(Y37=TRUE,"STEEL",IF(Y38=TRUE,"CONCRETE",IF(Y39=TRUE,"WOOD","")))</f>
        <v>STEEL</v>
      </c>
      <c r="E24" s="13"/>
      <c r="F24" s="13"/>
      <c r="G24" s="33" t="s">
        <v>86</v>
      </c>
      <c r="H24" s="49"/>
      <c r="I24" s="18">
        <v>125</v>
      </c>
      <c r="J24" s="48">
        <v>0.77</v>
      </c>
      <c r="K24" s="10"/>
      <c r="M24" s="12"/>
      <c r="N24" s="16"/>
      <c r="O24" s="16"/>
      <c r="P24" s="47"/>
      <c r="Q24" s="16"/>
      <c r="R24" s="13"/>
      <c r="S24" s="13"/>
      <c r="T24" s="13"/>
      <c r="U24" s="13"/>
      <c r="V24" s="13"/>
      <c r="W24" s="10"/>
    </row>
    <row r="25" spans="1:23" x14ac:dyDescent="0.25">
      <c r="A25" s="12"/>
      <c r="B25" s="13"/>
      <c r="C25" s="22" t="s">
        <v>85</v>
      </c>
      <c r="D25" s="45" t="s">
        <v>175</v>
      </c>
      <c r="E25" s="13"/>
      <c r="F25" s="13"/>
      <c r="G25" s="33" t="s">
        <v>84</v>
      </c>
      <c r="H25" s="49"/>
      <c r="I25" s="18">
        <v>400</v>
      </c>
      <c r="J25" s="48">
        <v>0.85</v>
      </c>
      <c r="K25" s="10"/>
      <c r="M25" s="12"/>
      <c r="N25" s="16"/>
      <c r="O25" s="16"/>
      <c r="P25" s="47"/>
      <c r="Q25" s="16"/>
      <c r="R25" s="13"/>
      <c r="S25" s="13"/>
      <c r="T25" s="13"/>
      <c r="U25" s="13"/>
      <c r="V25" s="13"/>
      <c r="W25" s="10"/>
    </row>
    <row r="26" spans="1:23" x14ac:dyDescent="0.25">
      <c r="A26" s="12"/>
      <c r="B26" s="13"/>
      <c r="C26" s="22" t="s">
        <v>83</v>
      </c>
      <c r="D26" s="38" t="str">
        <f>IF(Y40=TRUE,"12.4",IF(Y41=TRUE,"16.8",IF(Y42=TRUE,"15.5",IF(Y43=TRUE,"18.4",IF(Y44=TRUE,"21.8",IF(Y45=TRUE,"24.6",IF(Y46=TRUE,"21.4",IF(Y47=TRUE,"26.1",IF(Y48=TRUE,"78.5","")))))))))</f>
        <v/>
      </c>
      <c r="E26" s="13" t="s">
        <v>82</v>
      </c>
      <c r="F26" s="13"/>
      <c r="G26" s="33" t="s">
        <v>81</v>
      </c>
      <c r="H26" s="49"/>
      <c r="I26" s="18">
        <v>380</v>
      </c>
      <c r="J26" s="48">
        <v>0.85</v>
      </c>
      <c r="K26" s="10"/>
      <c r="M26" s="12"/>
      <c r="N26" s="16"/>
      <c r="O26" s="16"/>
      <c r="P26" s="47"/>
      <c r="Q26" s="16"/>
      <c r="R26" s="13"/>
      <c r="S26" s="13"/>
      <c r="T26" s="13"/>
      <c r="U26" s="13"/>
      <c r="V26" s="13"/>
      <c r="W26" s="10"/>
    </row>
    <row r="27" spans="1:23" x14ac:dyDescent="0.25">
      <c r="A27" s="12"/>
      <c r="B27" s="13"/>
      <c r="C27" s="22" t="s">
        <v>80</v>
      </c>
      <c r="D27" s="38" t="str">
        <f>IF(Y37=TRUE,"30,000",IF(Y38=TRUE,"5,000",IF(Y39=TRUE,"1,800","")))</f>
        <v>30,000</v>
      </c>
      <c r="E27" s="13" t="s">
        <v>18</v>
      </c>
      <c r="F27" s="13"/>
      <c r="G27" s="33" t="s">
        <v>79</v>
      </c>
      <c r="H27" s="49"/>
      <c r="I27" s="18">
        <v>367</v>
      </c>
      <c r="J27" s="48">
        <v>0.88</v>
      </c>
      <c r="K27" s="10"/>
      <c r="M27" s="12"/>
      <c r="N27" s="16"/>
      <c r="O27" s="16"/>
      <c r="P27" s="47"/>
      <c r="Q27" s="16"/>
      <c r="R27" s="13"/>
      <c r="S27" s="13"/>
      <c r="T27" s="13"/>
      <c r="U27" s="13"/>
      <c r="V27" s="13"/>
      <c r="W27" s="10"/>
    </row>
    <row r="28" spans="1:23" x14ac:dyDescent="0.25">
      <c r="A28" s="12"/>
      <c r="B28" s="13"/>
      <c r="C28" s="22" t="s">
        <v>78</v>
      </c>
      <c r="D28" s="38" t="str">
        <f>IF(Y37=TRUE,"492",IF(Y38=TRUE,"150",IF(Y39=TRUE,"60","")))</f>
        <v>492</v>
      </c>
      <c r="E28" s="13" t="s">
        <v>77</v>
      </c>
      <c r="F28" s="13"/>
      <c r="G28" s="33" t="s">
        <v>76</v>
      </c>
      <c r="H28" s="49"/>
      <c r="I28" s="18">
        <v>207</v>
      </c>
      <c r="J28" s="48">
        <v>0.91</v>
      </c>
      <c r="K28" s="10"/>
      <c r="M28" s="12"/>
      <c r="N28" s="16"/>
      <c r="O28" s="16"/>
      <c r="P28" s="47"/>
      <c r="Q28" s="16"/>
      <c r="R28" s="13"/>
      <c r="S28" s="13"/>
      <c r="T28" s="13"/>
      <c r="U28" s="13"/>
      <c r="V28" s="13"/>
      <c r="W28" s="10"/>
    </row>
    <row r="29" spans="1:23" x14ac:dyDescent="0.25">
      <c r="A29" s="12"/>
      <c r="B29" s="13"/>
      <c r="C29" s="22" t="s">
        <v>75</v>
      </c>
      <c r="D29" s="38" t="str">
        <f>IF(Y37=TRUE,"0.85",IF(Y38=TRUE,"1",IF(Y39=TRUE,"0.5","")))</f>
        <v>0.85</v>
      </c>
      <c r="E29" s="13"/>
      <c r="F29" s="13"/>
      <c r="G29" s="33" t="s">
        <v>74</v>
      </c>
      <c r="H29" s="49"/>
      <c r="I29" s="18">
        <v>142</v>
      </c>
      <c r="J29" s="48">
        <v>0.6</v>
      </c>
      <c r="K29" s="10"/>
      <c r="M29" s="12"/>
      <c r="N29" s="16"/>
      <c r="O29" s="16"/>
      <c r="P29" s="47"/>
      <c r="Q29" s="16"/>
      <c r="R29" s="13"/>
      <c r="S29" s="13"/>
      <c r="T29" s="13"/>
      <c r="U29" s="13"/>
      <c r="V29" s="13"/>
      <c r="W29" s="10"/>
    </row>
    <row r="30" spans="1:23" x14ac:dyDescent="0.25">
      <c r="A30" s="12"/>
      <c r="B30" s="13"/>
      <c r="C30" s="13"/>
      <c r="D30" s="21"/>
      <c r="E30" s="13"/>
      <c r="F30" s="13"/>
      <c r="G30" s="33" t="s">
        <v>73</v>
      </c>
      <c r="H30" s="49"/>
      <c r="I30" s="18">
        <v>112.5</v>
      </c>
      <c r="J30" s="48">
        <v>0.7</v>
      </c>
      <c r="K30" s="10"/>
      <c r="M30" s="12"/>
      <c r="N30" s="16"/>
      <c r="O30" s="16"/>
      <c r="P30" s="47"/>
      <c r="Q30" s="16"/>
      <c r="R30" s="13"/>
      <c r="S30" s="13"/>
      <c r="T30" s="13"/>
      <c r="U30" s="13"/>
      <c r="V30" s="13"/>
      <c r="W30" s="10"/>
    </row>
    <row r="31" spans="1:23" x14ac:dyDescent="0.25">
      <c r="A31" s="12"/>
      <c r="B31" s="50" t="s">
        <v>72</v>
      </c>
      <c r="C31" s="22" t="s">
        <v>71</v>
      </c>
      <c r="D31" s="45" t="str">
        <f>IF(Y37=TRUE,"0",IF(Y38=TRUE,"3",IF(Y39=TRUE,"5","")))</f>
        <v>0</v>
      </c>
      <c r="E31" s="13"/>
      <c r="F31" s="13"/>
      <c r="G31" s="33" t="s">
        <v>70</v>
      </c>
      <c r="H31" s="49"/>
      <c r="I31" s="18">
        <v>30</v>
      </c>
      <c r="J31" s="48">
        <v>0.5</v>
      </c>
      <c r="K31" s="10"/>
      <c r="M31" s="12"/>
      <c r="N31" s="16"/>
      <c r="O31" s="16"/>
      <c r="P31" s="47"/>
      <c r="Q31" s="16"/>
      <c r="R31" s="13"/>
      <c r="S31" s="13"/>
      <c r="T31" s="13"/>
      <c r="U31" s="13"/>
      <c r="V31" s="13"/>
      <c r="W31" s="10"/>
    </row>
    <row r="32" spans="1:23" x14ac:dyDescent="0.25">
      <c r="A32" s="12"/>
      <c r="B32" s="13"/>
      <c r="C32" s="13"/>
      <c r="D32" s="13"/>
      <c r="E32" s="13"/>
      <c r="F32" s="13"/>
      <c r="G32" s="33" t="s">
        <v>69</v>
      </c>
      <c r="H32" s="49"/>
      <c r="I32" s="18">
        <v>175</v>
      </c>
      <c r="J32" s="48">
        <v>0.72</v>
      </c>
      <c r="K32" s="10"/>
      <c r="M32" s="12"/>
      <c r="N32" s="16"/>
      <c r="O32" s="16"/>
      <c r="P32" s="47"/>
      <c r="Q32" s="16"/>
      <c r="R32" s="13"/>
      <c r="S32" s="13"/>
      <c r="T32" s="13"/>
      <c r="U32" s="13"/>
      <c r="V32" s="13"/>
      <c r="W32" s="10"/>
    </row>
    <row r="33" spans="1:25" ht="15.75" thickBot="1" x14ac:dyDescent="0.3">
      <c r="A33" s="12"/>
      <c r="B33" s="23" t="s">
        <v>68</v>
      </c>
      <c r="C33" s="13"/>
      <c r="D33" s="13"/>
      <c r="E33" s="13"/>
      <c r="F33" s="13"/>
      <c r="G33" s="105" t="s">
        <v>67</v>
      </c>
      <c r="H33" s="13"/>
      <c r="I33" s="103">
        <v>150</v>
      </c>
      <c r="J33" s="104">
        <v>0.8</v>
      </c>
      <c r="K33" s="10"/>
      <c r="M33" s="12"/>
      <c r="N33" s="14"/>
      <c r="O33" s="14"/>
      <c r="P33" s="46"/>
      <c r="Q33" s="14"/>
      <c r="R33" s="13"/>
      <c r="S33" s="13"/>
      <c r="T33" s="13"/>
      <c r="U33" s="13"/>
      <c r="V33" s="13"/>
      <c r="W33" s="10"/>
    </row>
    <row r="34" spans="1:25" ht="15.75" thickBot="1" x14ac:dyDescent="0.3">
      <c r="A34" s="12"/>
      <c r="B34" s="13"/>
      <c r="C34" s="13"/>
      <c r="D34" s="13"/>
      <c r="E34" s="13"/>
      <c r="F34" s="13"/>
      <c r="G34" s="109" t="s">
        <v>167</v>
      </c>
      <c r="H34" s="107"/>
      <c r="I34" s="30">
        <v>560</v>
      </c>
      <c r="J34" s="108">
        <v>0.8</v>
      </c>
      <c r="K34" s="10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0"/>
    </row>
    <row r="35" spans="1:25" x14ac:dyDescent="0.25">
      <c r="A35" s="12"/>
      <c r="B35" s="13"/>
      <c r="C35" s="22" t="s">
        <v>65</v>
      </c>
      <c r="D35" s="45">
        <f>Hammer!D16</f>
        <v>0</v>
      </c>
      <c r="E35" s="13"/>
      <c r="F35" s="13"/>
      <c r="G35" s="106" t="s">
        <v>66</v>
      </c>
      <c r="H35" s="13"/>
      <c r="I35" s="13"/>
      <c r="J35" s="13"/>
      <c r="K35" s="10"/>
      <c r="M35" s="12"/>
      <c r="N35" s="23" t="s">
        <v>64</v>
      </c>
      <c r="O35" s="13"/>
      <c r="P35" s="13"/>
      <c r="Q35" s="13"/>
      <c r="R35" s="13"/>
      <c r="S35" s="13"/>
      <c r="T35" s="13"/>
      <c r="U35" s="13"/>
      <c r="V35" s="13"/>
      <c r="W35" s="10"/>
    </row>
    <row r="36" spans="1:25" ht="15.75" thickBot="1" x14ac:dyDescent="0.3">
      <c r="A36" s="12"/>
      <c r="B36" s="13"/>
      <c r="C36" s="22" t="s">
        <v>166</v>
      </c>
      <c r="D36" s="71">
        <f>Hammer!E15</f>
        <v>0</v>
      </c>
      <c r="E36" s="13"/>
      <c r="F36" s="13"/>
      <c r="G36" s="44" t="s">
        <v>63</v>
      </c>
      <c r="H36" s="13"/>
      <c r="I36" s="13"/>
      <c r="J36" s="13"/>
      <c r="K36" s="10"/>
      <c r="M36" s="12"/>
      <c r="N36" s="13" t="s">
        <v>62</v>
      </c>
      <c r="O36" s="13"/>
      <c r="P36" s="13"/>
      <c r="Q36" s="13"/>
      <c r="R36" s="27"/>
      <c r="S36" s="27"/>
      <c r="T36" s="27"/>
      <c r="U36" s="27"/>
      <c r="V36" s="13"/>
      <c r="W36" s="10"/>
    </row>
    <row r="37" spans="1:25" ht="15.75" thickBot="1" x14ac:dyDescent="0.3">
      <c r="A37" s="12"/>
      <c r="B37" s="13"/>
      <c r="C37" s="39" t="s">
        <v>60</v>
      </c>
      <c r="D37" s="98">
        <f>Hammer!I20</f>
        <v>0</v>
      </c>
      <c r="E37" s="13"/>
      <c r="F37" s="13"/>
      <c r="G37" s="43"/>
      <c r="H37" s="42"/>
      <c r="I37" s="42"/>
      <c r="J37" s="41"/>
      <c r="K37" s="10"/>
      <c r="M37" s="12"/>
      <c r="N37" s="40" t="s">
        <v>61</v>
      </c>
      <c r="O37" s="13"/>
      <c r="P37" s="13"/>
      <c r="Q37" s="13"/>
      <c r="R37" s="13"/>
      <c r="S37" s="13"/>
      <c r="T37" s="13"/>
      <c r="U37" s="13"/>
      <c r="V37" s="13"/>
      <c r="W37" s="10"/>
      <c r="Y37" t="b">
        <v>1</v>
      </c>
    </row>
    <row r="38" spans="1:25" x14ac:dyDescent="0.25">
      <c r="A38" s="12"/>
      <c r="B38" s="13"/>
      <c r="C38" s="39"/>
      <c r="D38" s="99"/>
      <c r="E38" s="13"/>
      <c r="F38" s="13"/>
      <c r="G38" s="37" t="s">
        <v>59</v>
      </c>
      <c r="H38" s="36">
        <v>30000</v>
      </c>
      <c r="I38" s="36">
        <v>5000</v>
      </c>
      <c r="J38" s="35">
        <v>1800</v>
      </c>
      <c r="K38" s="10"/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0"/>
      <c r="Y38" t="b">
        <v>0</v>
      </c>
    </row>
    <row r="39" spans="1:25" ht="17.25" x14ac:dyDescent="0.25">
      <c r="A39" s="12"/>
      <c r="B39" s="23" t="s">
        <v>58</v>
      </c>
      <c r="C39" s="13"/>
      <c r="D39" s="13"/>
      <c r="E39" s="13"/>
      <c r="F39" s="13"/>
      <c r="G39" s="33" t="s">
        <v>57</v>
      </c>
      <c r="H39" s="16">
        <v>492</v>
      </c>
      <c r="I39" s="16">
        <v>150</v>
      </c>
      <c r="J39" s="32">
        <v>60</v>
      </c>
      <c r="K39" s="10"/>
      <c r="M39" s="12"/>
      <c r="N39" s="27" t="s">
        <v>56</v>
      </c>
      <c r="O39" s="13"/>
      <c r="P39" s="13"/>
      <c r="Q39" s="13"/>
      <c r="R39" s="13"/>
      <c r="S39" s="13"/>
      <c r="T39" s="13"/>
      <c r="U39" s="13"/>
      <c r="V39" s="13"/>
      <c r="W39" s="10"/>
      <c r="Y39" t="b">
        <v>0</v>
      </c>
    </row>
    <row r="40" spans="1:25" x14ac:dyDescent="0.25">
      <c r="A40" s="12"/>
      <c r="B40" s="13"/>
      <c r="C40" s="13"/>
      <c r="D40" s="13"/>
      <c r="E40" s="13"/>
      <c r="F40" s="13"/>
      <c r="G40" s="33" t="s">
        <v>55</v>
      </c>
      <c r="H40" s="16">
        <v>0.85</v>
      </c>
      <c r="I40" s="16">
        <v>1</v>
      </c>
      <c r="J40" s="32">
        <v>0.5</v>
      </c>
      <c r="K40" s="10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0"/>
      <c r="Y40" t="b">
        <v>0</v>
      </c>
    </row>
    <row r="41" spans="1:25" x14ac:dyDescent="0.25">
      <c r="A41" s="12"/>
      <c r="B41" s="13"/>
      <c r="C41" s="22" t="s">
        <v>54</v>
      </c>
      <c r="D41" s="21">
        <v>3</v>
      </c>
      <c r="E41" s="13"/>
      <c r="F41" s="13"/>
      <c r="G41" s="33" t="s">
        <v>53</v>
      </c>
      <c r="H41" s="18">
        <v>35.5</v>
      </c>
      <c r="I41" s="18">
        <v>3.5</v>
      </c>
      <c r="J41" s="34">
        <v>2.5</v>
      </c>
      <c r="K41" s="10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0"/>
      <c r="Y41" t="b">
        <v>0</v>
      </c>
    </row>
    <row r="42" spans="1:25" x14ac:dyDescent="0.25">
      <c r="A42" s="12"/>
      <c r="B42" s="13"/>
      <c r="C42" s="22" t="s">
        <v>52</v>
      </c>
      <c r="D42" s="21">
        <v>1</v>
      </c>
      <c r="E42" s="13"/>
      <c r="F42" s="13"/>
      <c r="G42" s="33" t="s">
        <v>51</v>
      </c>
      <c r="H42" s="16"/>
      <c r="I42" s="18">
        <v>0.8</v>
      </c>
      <c r="J42" s="32"/>
      <c r="K42" s="10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0"/>
      <c r="Y42" t="b">
        <v>0</v>
      </c>
    </row>
    <row r="43" spans="1:25" ht="15.75" thickBot="1" x14ac:dyDescent="0.3">
      <c r="A43" s="12"/>
      <c r="B43" s="13"/>
      <c r="C43" s="22" t="s">
        <v>50</v>
      </c>
      <c r="D43" s="20" t="s">
        <v>40</v>
      </c>
      <c r="E43" s="13" t="s">
        <v>20</v>
      </c>
      <c r="F43" s="13"/>
      <c r="G43" s="31" t="s">
        <v>49</v>
      </c>
      <c r="H43" s="30">
        <v>0</v>
      </c>
      <c r="I43" s="30">
        <v>3</v>
      </c>
      <c r="J43" s="29">
        <v>5</v>
      </c>
      <c r="K43" s="10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0"/>
      <c r="Y43" t="b">
        <v>0</v>
      </c>
    </row>
    <row r="44" spans="1:25" ht="18" thickBot="1" x14ac:dyDescent="0.3">
      <c r="A44" s="12"/>
      <c r="B44" s="13"/>
      <c r="C44" s="22" t="s">
        <v>48</v>
      </c>
      <c r="D44" s="26" t="s">
        <v>40</v>
      </c>
      <c r="E44" s="13" t="s">
        <v>44</v>
      </c>
      <c r="F44" s="13"/>
      <c r="G44" s="28" t="s">
        <v>47</v>
      </c>
      <c r="H44" s="27" t="s">
        <v>46</v>
      </c>
      <c r="I44" s="13"/>
      <c r="J44" s="13"/>
      <c r="K44" s="10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0"/>
      <c r="Y44" t="b">
        <v>0</v>
      </c>
    </row>
    <row r="45" spans="1:25" x14ac:dyDescent="0.25">
      <c r="A45" s="12"/>
      <c r="B45" s="13"/>
      <c r="C45" s="22" t="s">
        <v>45</v>
      </c>
      <c r="D45" s="26" t="s">
        <v>40</v>
      </c>
      <c r="E45" s="13" t="s">
        <v>44</v>
      </c>
      <c r="F45" s="13"/>
      <c r="G45" s="25"/>
      <c r="H45" s="24">
        <v>12.4</v>
      </c>
      <c r="I45" s="13"/>
      <c r="J45" s="13"/>
      <c r="K45" s="10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0"/>
      <c r="Y45" t="b">
        <v>0</v>
      </c>
    </row>
    <row r="46" spans="1:25" x14ac:dyDescent="0.25">
      <c r="A46" s="12"/>
      <c r="B46" s="13"/>
      <c r="C46" s="13"/>
      <c r="D46" s="13"/>
      <c r="E46" s="13"/>
      <c r="F46" s="13"/>
      <c r="G46" s="19"/>
      <c r="H46" s="18">
        <v>16.8</v>
      </c>
      <c r="I46" s="13"/>
      <c r="J46" s="13"/>
      <c r="K46" s="10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0"/>
      <c r="Y46" t="b">
        <v>0</v>
      </c>
    </row>
    <row r="47" spans="1:25" x14ac:dyDescent="0.25">
      <c r="A47" s="12"/>
      <c r="B47" s="23" t="s">
        <v>43</v>
      </c>
      <c r="C47" s="13"/>
      <c r="D47" s="13"/>
      <c r="E47" s="13"/>
      <c r="F47" s="13"/>
      <c r="G47" s="19"/>
      <c r="H47" s="18">
        <v>15.5</v>
      </c>
      <c r="I47" s="13"/>
      <c r="J47" s="13"/>
      <c r="K47" s="10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0"/>
      <c r="Y47" t="b">
        <v>0</v>
      </c>
    </row>
    <row r="48" spans="1:25" x14ac:dyDescent="0.25">
      <c r="A48" s="12"/>
      <c r="B48" s="13"/>
      <c r="C48" s="13"/>
      <c r="D48" s="13"/>
      <c r="E48" s="13"/>
      <c r="F48" s="13"/>
      <c r="G48" s="19"/>
      <c r="H48" s="18">
        <v>18.399999999999999</v>
      </c>
      <c r="I48" s="13"/>
      <c r="J48" s="13"/>
      <c r="K48" s="10"/>
      <c r="M48" s="12"/>
      <c r="N48" s="11"/>
      <c r="O48" s="11"/>
      <c r="P48" s="11"/>
      <c r="Q48" s="11"/>
      <c r="R48" s="11"/>
      <c r="S48" s="11"/>
      <c r="T48" s="11"/>
      <c r="U48" s="11"/>
      <c r="V48" s="11"/>
      <c r="W48" s="10"/>
      <c r="Y48" t="b">
        <v>0</v>
      </c>
    </row>
    <row r="49" spans="1:23" x14ac:dyDescent="0.25">
      <c r="A49" s="12"/>
      <c r="B49" s="13"/>
      <c r="C49" s="22" t="s">
        <v>42</v>
      </c>
      <c r="D49" s="21" t="s">
        <v>41</v>
      </c>
      <c r="E49" s="13"/>
      <c r="F49" s="13"/>
      <c r="G49" s="19"/>
      <c r="H49" s="18">
        <v>21.8</v>
      </c>
      <c r="I49" s="13"/>
      <c r="J49" s="13"/>
      <c r="K49" s="10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0"/>
    </row>
    <row r="50" spans="1:23" x14ac:dyDescent="0.25">
      <c r="A50" s="12"/>
      <c r="B50" s="13"/>
      <c r="C50" s="13" t="s">
        <v>22</v>
      </c>
      <c r="D50" s="20" t="s">
        <v>40</v>
      </c>
      <c r="E50" s="13" t="s">
        <v>39</v>
      </c>
      <c r="F50" s="13"/>
      <c r="G50" s="19"/>
      <c r="H50" s="18">
        <v>24.6</v>
      </c>
      <c r="I50" s="13"/>
      <c r="J50" s="13"/>
      <c r="K50" s="10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0"/>
    </row>
    <row r="51" spans="1:23" x14ac:dyDescent="0.25">
      <c r="A51" s="12"/>
      <c r="B51" s="13"/>
      <c r="C51" s="13"/>
      <c r="D51" s="13"/>
      <c r="E51" s="13"/>
      <c r="F51" s="13"/>
      <c r="G51" s="17"/>
      <c r="H51" s="16">
        <v>21.4</v>
      </c>
      <c r="I51" s="13"/>
      <c r="J51" s="13"/>
      <c r="K51" s="10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0"/>
    </row>
    <row r="52" spans="1:23" x14ac:dyDescent="0.25">
      <c r="A52" s="12"/>
      <c r="B52" s="13"/>
      <c r="C52" s="13"/>
      <c r="D52" s="13"/>
      <c r="E52" s="13"/>
      <c r="F52" s="13"/>
      <c r="G52" s="17"/>
      <c r="H52" s="16">
        <v>26.1</v>
      </c>
      <c r="I52" s="13"/>
      <c r="J52" s="13"/>
      <c r="K52" s="10"/>
      <c r="M52" s="12"/>
      <c r="N52" s="11"/>
      <c r="O52" s="11"/>
      <c r="P52" s="11"/>
      <c r="Q52" s="11"/>
      <c r="R52" s="11"/>
      <c r="S52" s="11"/>
      <c r="T52" s="11"/>
      <c r="U52" s="11"/>
      <c r="V52" s="11"/>
      <c r="W52" s="10"/>
    </row>
    <row r="53" spans="1:23" ht="15.75" thickBot="1" x14ac:dyDescent="0.3">
      <c r="A53" s="12"/>
      <c r="B53" s="13"/>
      <c r="C53" s="13"/>
      <c r="D53" s="13"/>
      <c r="F53" s="13"/>
      <c r="G53" s="15"/>
      <c r="H53" s="14">
        <v>78.5</v>
      </c>
      <c r="I53" s="13"/>
      <c r="J53" s="13"/>
      <c r="K53" s="10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0"/>
    </row>
    <row r="54" spans="1:23" x14ac:dyDescent="0.25">
      <c r="A54" s="9"/>
      <c r="B54" s="8"/>
      <c r="C54" s="8"/>
      <c r="D54" s="8"/>
      <c r="E54" s="8"/>
      <c r="F54" s="8"/>
      <c r="G54" s="8"/>
      <c r="H54" s="8"/>
      <c r="I54" s="8"/>
      <c r="J54" s="8"/>
      <c r="K54" s="7"/>
      <c r="M54" s="9"/>
      <c r="N54" s="8"/>
      <c r="O54" s="8"/>
      <c r="P54" s="8"/>
      <c r="Q54" s="8"/>
      <c r="R54" s="8"/>
      <c r="S54" s="8"/>
      <c r="T54" s="8"/>
      <c r="U54" s="8"/>
      <c r="V54" s="8"/>
      <c r="W54" s="7"/>
    </row>
  </sheetData>
  <mergeCells count="17">
    <mergeCell ref="R3:R4"/>
    <mergeCell ref="R5:R6"/>
    <mergeCell ref="I5:J5"/>
    <mergeCell ref="D3:F3"/>
    <mergeCell ref="D4:F4"/>
    <mergeCell ref="D5:F5"/>
    <mergeCell ref="I3:J3"/>
    <mergeCell ref="P9:Q9"/>
    <mergeCell ref="G7:J7"/>
    <mergeCell ref="G8:H10"/>
    <mergeCell ref="I8:I10"/>
    <mergeCell ref="J8:J10"/>
    <mergeCell ref="B2:J2"/>
    <mergeCell ref="P3:Q3"/>
    <mergeCell ref="P4:Q4"/>
    <mergeCell ref="P5:Q5"/>
    <mergeCell ref="P6:Q6"/>
  </mergeCells>
  <printOptions horizontalCentered="1" verticalCentered="1"/>
  <pageMargins left="0.25" right="0.25" top="0.25" bottom="0.2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7</xdr:col>
                    <xdr:colOff>57150</xdr:colOff>
                    <xdr:row>35</xdr:row>
                    <xdr:rowOff>190500</xdr:rowOff>
                  </from>
                  <to>
                    <xdr:col>7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609600</xdr:colOff>
                    <xdr:row>35</xdr:row>
                    <xdr:rowOff>190500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114300</xdr:colOff>
                    <xdr:row>35</xdr:row>
                    <xdr:rowOff>190500</xdr:rowOff>
                  </from>
                  <to>
                    <xdr:col>9</xdr:col>
                    <xdr:colOff>847725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219075</xdr:rowOff>
                  </from>
                  <to>
                    <xdr:col>6</xdr:col>
                    <xdr:colOff>885825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219075</xdr:colOff>
                    <xdr:row>44</xdr:row>
                    <xdr:rowOff>180975</xdr:rowOff>
                  </from>
                  <to>
                    <xdr:col>6</xdr:col>
                    <xdr:colOff>885825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219075</xdr:colOff>
                    <xdr:row>46</xdr:row>
                    <xdr:rowOff>0</xdr:rowOff>
                  </from>
                  <to>
                    <xdr:col>6</xdr:col>
                    <xdr:colOff>876300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219075</xdr:colOff>
                    <xdr:row>47</xdr:row>
                    <xdr:rowOff>0</xdr:rowOff>
                  </from>
                  <to>
                    <xdr:col>6</xdr:col>
                    <xdr:colOff>866775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48</xdr:row>
                    <xdr:rowOff>0</xdr:rowOff>
                  </from>
                  <to>
                    <xdr:col>6</xdr:col>
                    <xdr:colOff>876300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6</xdr:col>
                    <xdr:colOff>885825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180975</xdr:rowOff>
                  </from>
                  <to>
                    <xdr:col>6</xdr:col>
                    <xdr:colOff>904875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Drop Down 11">
              <controlPr defaultSize="0" autoLine="0" autoPict="0">
                <anchor moveWithCells="1">
                  <from>
                    <xdr:col>2</xdr:col>
                    <xdr:colOff>600075</xdr:colOff>
                    <xdr:row>8</xdr:row>
                    <xdr:rowOff>9525</xdr:rowOff>
                  </from>
                  <to>
                    <xdr:col>4</xdr:col>
                    <xdr:colOff>314325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838200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7" sqref="A7:I20"/>
    </sheetView>
  </sheetViews>
  <sheetFormatPr defaultRowHeight="15" x14ac:dyDescent="0.25"/>
  <cols>
    <col min="1" max="1" width="10.140625" customWidth="1"/>
    <col min="2" max="2" width="13.28515625" bestFit="1" customWidth="1"/>
  </cols>
  <sheetData>
    <row r="1" spans="1:9" x14ac:dyDescent="0.25">
      <c r="A1" t="s">
        <v>34</v>
      </c>
      <c r="B1" s="94">
        <f>Hammer!H3</f>
        <v>0</v>
      </c>
    </row>
    <row r="2" spans="1:9" x14ac:dyDescent="0.25">
      <c r="A2">
        <f>Hammer!C3</f>
        <v>0</v>
      </c>
      <c r="B2">
        <f>WEAP!I3</f>
        <v>0</v>
      </c>
      <c r="I2" s="95" t="s">
        <v>169</v>
      </c>
    </row>
    <row r="3" spans="1:9" x14ac:dyDescent="0.25">
      <c r="A3" s="145" t="s">
        <v>33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11"/>
      <c r="B4" s="111" t="s">
        <v>32</v>
      </c>
      <c r="C4" s="111"/>
      <c r="D4" s="111" t="s">
        <v>31</v>
      </c>
      <c r="E4" s="111" t="s">
        <v>30</v>
      </c>
      <c r="F4" s="111" t="s">
        <v>29</v>
      </c>
      <c r="G4" s="111" t="s">
        <v>28</v>
      </c>
      <c r="H4" s="111"/>
      <c r="I4" s="111"/>
    </row>
    <row r="5" spans="1:9" x14ac:dyDescent="0.25">
      <c r="A5" s="111" t="s">
        <v>27</v>
      </c>
      <c r="B5" s="111" t="s">
        <v>1</v>
      </c>
      <c r="C5" s="111" t="s">
        <v>26</v>
      </c>
      <c r="D5" s="111" t="s">
        <v>25</v>
      </c>
      <c r="E5" s="111" t="s">
        <v>24</v>
      </c>
      <c r="F5" s="111" t="s">
        <v>23</v>
      </c>
      <c r="G5" s="111" t="s">
        <v>23</v>
      </c>
      <c r="H5" s="111" t="s">
        <v>22</v>
      </c>
      <c r="I5" s="111" t="s">
        <v>21</v>
      </c>
    </row>
    <row r="6" spans="1:9" x14ac:dyDescent="0.25">
      <c r="A6" s="111" t="s">
        <v>17</v>
      </c>
      <c r="B6" s="111" t="s">
        <v>20</v>
      </c>
      <c r="C6" s="111" t="s">
        <v>20</v>
      </c>
      <c r="D6" s="111" t="s">
        <v>20</v>
      </c>
      <c r="E6" s="111" t="s">
        <v>19</v>
      </c>
      <c r="F6" s="111" t="s">
        <v>18</v>
      </c>
      <c r="G6" s="111" t="s">
        <v>18</v>
      </c>
      <c r="H6" s="111" t="s">
        <v>17</v>
      </c>
      <c r="I6" s="111" t="s">
        <v>16</v>
      </c>
    </row>
    <row r="7" spans="1:9" x14ac:dyDescent="0.25">
      <c r="B7" s="101"/>
      <c r="C7" s="101"/>
      <c r="D7" s="101"/>
      <c r="E7" s="101"/>
      <c r="F7" s="102"/>
      <c r="G7" s="102"/>
      <c r="I7" s="101"/>
    </row>
    <row r="8" spans="1:9" x14ac:dyDescent="0.25">
      <c r="B8" s="101"/>
      <c r="C8" s="101"/>
      <c r="D8" s="101"/>
      <c r="E8" s="101"/>
      <c r="F8" s="102"/>
      <c r="G8" s="102"/>
      <c r="I8" s="101"/>
    </row>
    <row r="9" spans="1:9" x14ac:dyDescent="0.25">
      <c r="B9" s="101"/>
      <c r="C9" s="101"/>
      <c r="D9" s="101"/>
      <c r="E9" s="101"/>
      <c r="F9" s="102"/>
      <c r="G9" s="102"/>
      <c r="I9" s="101"/>
    </row>
    <row r="10" spans="1:9" x14ac:dyDescent="0.25">
      <c r="B10" s="101"/>
      <c r="C10" s="101"/>
      <c r="D10" s="101"/>
      <c r="E10" s="101"/>
      <c r="F10" s="102"/>
      <c r="G10" s="102"/>
      <c r="I10" s="101"/>
    </row>
    <row r="11" spans="1:9" x14ac:dyDescent="0.25">
      <c r="B11" s="101"/>
      <c r="C11" s="101"/>
      <c r="D11" s="101"/>
      <c r="E11" s="101"/>
      <c r="F11" s="102"/>
      <c r="G11" s="102"/>
      <c r="I11" s="101"/>
    </row>
    <row r="12" spans="1:9" x14ac:dyDescent="0.25">
      <c r="B12" s="101"/>
      <c r="C12" s="101"/>
      <c r="D12" s="101"/>
      <c r="E12" s="101"/>
      <c r="F12" s="102"/>
      <c r="G12" s="102"/>
      <c r="I12" s="101"/>
    </row>
    <row r="13" spans="1:9" x14ac:dyDescent="0.25">
      <c r="B13" s="101"/>
      <c r="C13" s="101"/>
      <c r="D13" s="101"/>
      <c r="E13" s="101"/>
      <c r="F13" s="102"/>
      <c r="G13" s="102"/>
      <c r="I13" s="101"/>
    </row>
    <row r="14" spans="1:9" x14ac:dyDescent="0.25">
      <c r="B14" s="101"/>
      <c r="C14" s="101"/>
      <c r="D14" s="101"/>
      <c r="E14" s="101"/>
      <c r="F14" s="102"/>
      <c r="G14" s="102"/>
      <c r="I14" s="101"/>
    </row>
    <row r="15" spans="1:9" x14ac:dyDescent="0.25">
      <c r="B15" s="101"/>
      <c r="C15" s="101"/>
      <c r="D15" s="101"/>
      <c r="E15" s="101"/>
      <c r="F15" s="102"/>
      <c r="G15" s="102"/>
      <c r="I15" s="101"/>
    </row>
    <row r="16" spans="1:9" x14ac:dyDescent="0.25">
      <c r="B16" s="101"/>
      <c r="C16" s="101"/>
      <c r="D16" s="101"/>
      <c r="E16" s="101"/>
      <c r="F16" s="102"/>
      <c r="G16" s="102"/>
      <c r="I16" s="101"/>
    </row>
    <row r="17" spans="2:9" x14ac:dyDescent="0.25">
      <c r="B17" s="101"/>
      <c r="C17" s="101"/>
      <c r="D17" s="101"/>
      <c r="E17" s="101"/>
      <c r="F17" s="102"/>
      <c r="G17" s="102"/>
      <c r="I17" s="101"/>
    </row>
    <row r="18" spans="2:9" x14ac:dyDescent="0.25">
      <c r="B18" s="101"/>
      <c r="C18" s="101"/>
      <c r="D18" s="101"/>
      <c r="E18" s="101"/>
      <c r="F18" s="102"/>
      <c r="G18" s="102"/>
      <c r="I18" s="101"/>
    </row>
    <row r="19" spans="2:9" x14ac:dyDescent="0.25">
      <c r="B19" s="101"/>
      <c r="C19" s="101"/>
      <c r="D19" s="101"/>
      <c r="E19" s="101"/>
      <c r="F19" s="102"/>
      <c r="G19" s="102"/>
      <c r="I19" s="101"/>
    </row>
    <row r="20" spans="2:9" x14ac:dyDescent="0.25">
      <c r="B20" s="101"/>
      <c r="C20" s="101"/>
      <c r="D20" s="101"/>
      <c r="E20" s="101"/>
      <c r="F20" s="102"/>
      <c r="G20" s="102"/>
      <c r="H20" s="100"/>
      <c r="I20" s="101"/>
    </row>
  </sheetData>
  <mergeCells count="1">
    <mergeCell ref="A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A8" sqref="A8:G32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1" spans="1:7" x14ac:dyDescent="0.25">
      <c r="A1" t="s">
        <v>34</v>
      </c>
      <c r="B1" s="6">
        <f>Hammer!H3</f>
        <v>0</v>
      </c>
    </row>
    <row r="2" spans="1:7" x14ac:dyDescent="0.25">
      <c r="A2">
        <f>Hammer!C3</f>
        <v>0</v>
      </c>
      <c r="B2">
        <f>WEAP!I3</f>
        <v>0</v>
      </c>
      <c r="C2" s="95"/>
      <c r="D2" s="95"/>
      <c r="E2" s="95"/>
      <c r="F2" s="95"/>
      <c r="G2" s="95" t="s">
        <v>168</v>
      </c>
    </row>
    <row r="3" spans="1:7" x14ac:dyDescent="0.25">
      <c r="A3" s="111"/>
      <c r="B3" s="111" t="s">
        <v>38</v>
      </c>
      <c r="C3" s="111" t="s">
        <v>38</v>
      </c>
      <c r="D3" s="111"/>
      <c r="E3" s="111"/>
      <c r="F3" s="111"/>
      <c r="G3" s="111"/>
    </row>
    <row r="4" spans="1:7" x14ac:dyDescent="0.25">
      <c r="A4" s="111" t="s">
        <v>32</v>
      </c>
      <c r="B4" s="111" t="s">
        <v>37</v>
      </c>
      <c r="C4" s="111" t="s">
        <v>28</v>
      </c>
      <c r="D4" s="111" t="s">
        <v>30</v>
      </c>
      <c r="E4" s="111"/>
      <c r="F4" s="111"/>
      <c r="G4" s="111"/>
    </row>
    <row r="5" spans="1:7" x14ac:dyDescent="0.25">
      <c r="A5" s="111" t="s">
        <v>1</v>
      </c>
      <c r="B5" s="111" t="s">
        <v>23</v>
      </c>
      <c r="C5" s="111" t="s">
        <v>23</v>
      </c>
      <c r="D5" s="111" t="s">
        <v>24</v>
      </c>
      <c r="E5" s="111" t="s">
        <v>22</v>
      </c>
      <c r="F5" s="111" t="s">
        <v>36</v>
      </c>
      <c r="G5" s="111" t="s">
        <v>1</v>
      </c>
    </row>
    <row r="6" spans="1:7" x14ac:dyDescent="0.25">
      <c r="A6" s="111" t="s">
        <v>20</v>
      </c>
      <c r="B6" s="111" t="s">
        <v>18</v>
      </c>
      <c r="C6" s="111" t="s">
        <v>18</v>
      </c>
      <c r="D6" s="111" t="s">
        <v>35</v>
      </c>
      <c r="E6" s="111" t="s">
        <v>17</v>
      </c>
      <c r="F6" s="111" t="s">
        <v>16</v>
      </c>
      <c r="G6" s="111" t="s">
        <v>0</v>
      </c>
    </row>
    <row r="7" spans="1:7" x14ac:dyDescent="0.25">
      <c r="A7" s="93">
        <v>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7" x14ac:dyDescent="0.25">
      <c r="B8" s="100"/>
      <c r="C8" s="100"/>
      <c r="D8" s="101"/>
      <c r="E8" s="101"/>
      <c r="F8" s="100"/>
      <c r="G8" s="92"/>
    </row>
    <row r="9" spans="1:7" x14ac:dyDescent="0.25">
      <c r="B9" s="100"/>
      <c r="C9" s="100"/>
      <c r="D9" s="101"/>
      <c r="E9" s="101"/>
      <c r="F9" s="100"/>
      <c r="G9" s="92"/>
    </row>
    <row r="10" spans="1:7" x14ac:dyDescent="0.25">
      <c r="B10" s="100"/>
      <c r="C10" s="100"/>
      <c r="D10" s="101"/>
      <c r="E10" s="101"/>
      <c r="F10" s="100"/>
      <c r="G10" s="92"/>
    </row>
    <row r="11" spans="1:7" x14ac:dyDescent="0.25">
      <c r="B11" s="100"/>
      <c r="C11" s="100"/>
      <c r="D11" s="101"/>
      <c r="E11" s="101"/>
      <c r="F11" s="100"/>
      <c r="G11" s="92"/>
    </row>
    <row r="12" spans="1:7" x14ac:dyDescent="0.25">
      <c r="B12" s="100"/>
      <c r="C12" s="100"/>
      <c r="D12" s="101"/>
      <c r="E12" s="101"/>
      <c r="F12" s="100"/>
      <c r="G12" s="92"/>
    </row>
    <row r="13" spans="1:7" x14ac:dyDescent="0.25">
      <c r="B13" s="100"/>
      <c r="C13" s="100"/>
      <c r="D13" s="101"/>
      <c r="E13" s="101"/>
      <c r="F13" s="100"/>
      <c r="G13" s="92"/>
    </row>
    <row r="14" spans="1:7" x14ac:dyDescent="0.25">
      <c r="B14" s="100"/>
      <c r="C14" s="100"/>
      <c r="D14" s="101"/>
      <c r="E14" s="101"/>
      <c r="F14" s="100"/>
      <c r="G14" s="92"/>
    </row>
    <row r="15" spans="1:7" x14ac:dyDescent="0.25">
      <c r="B15" s="100"/>
      <c r="C15" s="100"/>
      <c r="D15" s="101"/>
      <c r="E15" s="101"/>
      <c r="F15" s="100"/>
      <c r="G15" s="92"/>
    </row>
    <row r="16" spans="1:7" x14ac:dyDescent="0.25">
      <c r="B16" s="100"/>
      <c r="C16" s="100"/>
      <c r="D16" s="101"/>
      <c r="E16" s="101"/>
      <c r="F16" s="100"/>
      <c r="G16" s="92"/>
    </row>
    <row r="17" spans="2:7" x14ac:dyDescent="0.25">
      <c r="B17" s="100"/>
      <c r="C17" s="100"/>
      <c r="D17" s="101"/>
      <c r="E17" s="101"/>
      <c r="F17" s="100"/>
      <c r="G17" s="92"/>
    </row>
    <row r="18" spans="2:7" x14ac:dyDescent="0.25">
      <c r="B18" s="100"/>
      <c r="C18" s="100"/>
      <c r="D18" s="101"/>
      <c r="E18" s="101"/>
      <c r="F18" s="100"/>
      <c r="G18" s="92"/>
    </row>
    <row r="19" spans="2:7" x14ac:dyDescent="0.25">
      <c r="B19" s="100"/>
      <c r="C19" s="100"/>
      <c r="D19" s="101"/>
      <c r="E19" s="101"/>
      <c r="F19" s="100"/>
      <c r="G19" s="92"/>
    </row>
    <row r="20" spans="2:7" x14ac:dyDescent="0.25">
      <c r="B20" s="100"/>
      <c r="C20" s="100"/>
      <c r="D20" s="101"/>
      <c r="E20" s="101"/>
      <c r="F20" s="100"/>
      <c r="G20" s="92"/>
    </row>
    <row r="21" spans="2:7" x14ac:dyDescent="0.25">
      <c r="B21" s="100"/>
      <c r="C21" s="100"/>
      <c r="D21" s="101"/>
      <c r="E21" s="101"/>
      <c r="F21" s="100"/>
      <c r="G21" s="92"/>
    </row>
    <row r="22" spans="2:7" x14ac:dyDescent="0.25">
      <c r="B22" s="100"/>
      <c r="C22" s="100"/>
      <c r="D22" s="101"/>
      <c r="E22" s="101"/>
      <c r="F22" s="100"/>
      <c r="G22" s="92"/>
    </row>
    <row r="23" spans="2:7" x14ac:dyDescent="0.25">
      <c r="B23" s="100"/>
      <c r="C23" s="100"/>
      <c r="D23" s="101"/>
      <c r="E23" s="101"/>
      <c r="F23" s="100"/>
      <c r="G23" s="92"/>
    </row>
    <row r="24" spans="2:7" x14ac:dyDescent="0.25">
      <c r="B24" s="100"/>
      <c r="C24" s="100"/>
      <c r="D24" s="101"/>
      <c r="E24" s="101"/>
      <c r="F24" s="100"/>
      <c r="G24" s="92"/>
    </row>
    <row r="25" spans="2:7" x14ac:dyDescent="0.25">
      <c r="B25" s="100"/>
      <c r="C25" s="100"/>
      <c r="D25" s="101"/>
      <c r="E25" s="101"/>
      <c r="F25" s="100"/>
      <c r="G25" s="92"/>
    </row>
    <row r="26" spans="2:7" x14ac:dyDescent="0.25">
      <c r="B26" s="100"/>
      <c r="C26" s="100"/>
      <c r="D26" s="101"/>
      <c r="E26" s="101"/>
      <c r="F26" s="100"/>
      <c r="G26" s="92"/>
    </row>
    <row r="27" spans="2:7" x14ac:dyDescent="0.25">
      <c r="B27" s="100"/>
      <c r="C27" s="100"/>
      <c r="D27" s="101"/>
      <c r="E27" s="101"/>
      <c r="F27" s="100"/>
      <c r="G27" s="92"/>
    </row>
    <row r="28" spans="2:7" x14ac:dyDescent="0.25">
      <c r="B28" s="100"/>
      <c r="C28" s="100"/>
      <c r="D28" s="101"/>
      <c r="E28" s="101"/>
      <c r="F28" s="100"/>
      <c r="G28" s="92"/>
    </row>
    <row r="29" spans="2:7" x14ac:dyDescent="0.25">
      <c r="B29" s="100"/>
      <c r="C29" s="100"/>
      <c r="D29" s="101"/>
      <c r="E29" s="101"/>
      <c r="F29" s="100"/>
      <c r="G29" s="92"/>
    </row>
    <row r="30" spans="2:7" x14ac:dyDescent="0.25">
      <c r="B30" s="100"/>
      <c r="C30" s="100"/>
      <c r="D30" s="101"/>
      <c r="E30" s="101"/>
      <c r="F30" s="100"/>
      <c r="G30" s="92"/>
    </row>
    <row r="31" spans="2:7" x14ac:dyDescent="0.25">
      <c r="B31" s="100"/>
      <c r="C31" s="100"/>
      <c r="D31" s="101"/>
      <c r="E31" s="101"/>
      <c r="F31" s="100"/>
      <c r="G31" s="92"/>
    </row>
    <row r="32" spans="2:7" x14ac:dyDescent="0.25">
      <c r="B32" s="100"/>
      <c r="C32" s="100"/>
      <c r="D32" s="101"/>
      <c r="E32" s="101"/>
      <c r="F32" s="100"/>
      <c r="G32" s="92"/>
    </row>
    <row r="33" spans="2:6" x14ac:dyDescent="0.25">
      <c r="B33" s="100"/>
      <c r="C33" s="100"/>
      <c r="D33" s="101"/>
      <c r="E33" s="101"/>
      <c r="F33" s="100"/>
    </row>
    <row r="34" spans="2:6" x14ac:dyDescent="0.25">
      <c r="B34" s="100"/>
      <c r="C34" s="100"/>
      <c r="D34" s="101"/>
      <c r="E34" s="101"/>
      <c r="F34" s="100"/>
    </row>
    <row r="35" spans="2:6" x14ac:dyDescent="0.25">
      <c r="B35" s="100"/>
      <c r="C35" s="100"/>
      <c r="D35" s="101"/>
      <c r="E35" s="101"/>
      <c r="F35" s="100"/>
    </row>
    <row r="36" spans="2:6" x14ac:dyDescent="0.25">
      <c r="B36" s="100"/>
      <c r="C36" s="100"/>
      <c r="D36" s="101"/>
      <c r="E36" s="101"/>
      <c r="F36" s="100"/>
    </row>
    <row r="37" spans="2:6" x14ac:dyDescent="0.25">
      <c r="B37" s="100"/>
      <c r="C37" s="100"/>
      <c r="D37" s="101"/>
      <c r="E37" s="101"/>
      <c r="F37" s="100"/>
    </row>
    <row r="38" spans="2:6" x14ac:dyDescent="0.25">
      <c r="B38" s="100"/>
      <c r="C38" s="100"/>
      <c r="D38" s="101"/>
      <c r="E38" s="101"/>
      <c r="F38" s="100"/>
    </row>
    <row r="39" spans="2:6" x14ac:dyDescent="0.25">
      <c r="B39" s="100"/>
      <c r="C39" s="100"/>
      <c r="D39" s="101"/>
      <c r="E39" s="101"/>
      <c r="F39" s="100"/>
    </row>
    <row r="40" spans="2:6" x14ac:dyDescent="0.25">
      <c r="B40" s="100"/>
      <c r="C40" s="100"/>
      <c r="D40" s="101"/>
      <c r="E40" s="101"/>
      <c r="F40" s="100"/>
    </row>
    <row r="54" spans="2:2" x14ac:dyDescent="0.25">
      <c r="B54" s="6"/>
    </row>
    <row r="81" spans="2:2" x14ac:dyDescent="0.25">
      <c r="B81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"/>
  <sheetViews>
    <sheetView workbookViewId="0">
      <selection activeCell="A8" sqref="A8:G32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1" spans="1:7" x14ac:dyDescent="0.25">
      <c r="A1" t="s">
        <v>34</v>
      </c>
      <c r="B1" s="6">
        <f>Hammer!H3</f>
        <v>0</v>
      </c>
    </row>
    <row r="2" spans="1:7" x14ac:dyDescent="0.25">
      <c r="A2">
        <f>Hammer!C3</f>
        <v>0</v>
      </c>
      <c r="B2">
        <f>WEAP!I3</f>
        <v>0</v>
      </c>
      <c r="C2" s="95"/>
      <c r="D2" s="95"/>
      <c r="E2" s="95"/>
      <c r="F2" s="95"/>
      <c r="G2" s="95" t="s">
        <v>168</v>
      </c>
    </row>
    <row r="3" spans="1:7" x14ac:dyDescent="0.25">
      <c r="A3" s="111"/>
      <c r="B3" s="111" t="s">
        <v>38</v>
      </c>
      <c r="C3" s="111" t="s">
        <v>38</v>
      </c>
      <c r="D3" s="111"/>
      <c r="E3" s="111"/>
      <c r="F3" s="111"/>
      <c r="G3" s="111"/>
    </row>
    <row r="4" spans="1:7" x14ac:dyDescent="0.25">
      <c r="A4" s="111" t="s">
        <v>32</v>
      </c>
      <c r="B4" s="111" t="s">
        <v>37</v>
      </c>
      <c r="C4" s="111" t="s">
        <v>28</v>
      </c>
      <c r="D4" s="111" t="s">
        <v>30</v>
      </c>
      <c r="E4" s="111"/>
      <c r="F4" s="111"/>
      <c r="G4" s="111"/>
    </row>
    <row r="5" spans="1:7" x14ac:dyDescent="0.25">
      <c r="A5" s="111" t="s">
        <v>1</v>
      </c>
      <c r="B5" s="111" t="s">
        <v>23</v>
      </c>
      <c r="C5" s="111" t="s">
        <v>23</v>
      </c>
      <c r="D5" s="111" t="s">
        <v>24</v>
      </c>
      <c r="E5" s="111" t="s">
        <v>22</v>
      </c>
      <c r="F5" s="111" t="s">
        <v>36</v>
      </c>
      <c r="G5" s="111" t="s">
        <v>1</v>
      </c>
    </row>
    <row r="6" spans="1:7" x14ac:dyDescent="0.25">
      <c r="A6" s="111" t="s">
        <v>20</v>
      </c>
      <c r="B6" s="111" t="s">
        <v>18</v>
      </c>
      <c r="C6" s="111" t="s">
        <v>18</v>
      </c>
      <c r="D6" s="111" t="s">
        <v>35</v>
      </c>
      <c r="E6" s="111" t="s">
        <v>17</v>
      </c>
      <c r="F6" s="111" t="s">
        <v>16</v>
      </c>
      <c r="G6" s="111" t="s">
        <v>0</v>
      </c>
    </row>
    <row r="7" spans="1:7" x14ac:dyDescent="0.25">
      <c r="A7" s="93">
        <v>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7" x14ac:dyDescent="0.25">
      <c r="B8" s="100"/>
      <c r="C8" s="100"/>
      <c r="D8" s="101"/>
      <c r="E8" s="101"/>
      <c r="F8" s="100"/>
      <c r="G8" s="92"/>
    </row>
    <row r="9" spans="1:7" x14ac:dyDescent="0.25">
      <c r="B9" s="100"/>
      <c r="C9" s="100"/>
      <c r="D9" s="101"/>
      <c r="E9" s="101"/>
      <c r="F9" s="100"/>
      <c r="G9" s="92"/>
    </row>
    <row r="10" spans="1:7" x14ac:dyDescent="0.25">
      <c r="B10" s="100"/>
      <c r="C10" s="100"/>
      <c r="D10" s="101"/>
      <c r="E10" s="101"/>
      <c r="F10" s="100"/>
      <c r="G10" s="92"/>
    </row>
    <row r="11" spans="1:7" x14ac:dyDescent="0.25">
      <c r="B11" s="100"/>
      <c r="C11" s="100"/>
      <c r="D11" s="101"/>
      <c r="E11" s="101"/>
      <c r="F11" s="100"/>
      <c r="G11" s="92"/>
    </row>
    <row r="12" spans="1:7" x14ac:dyDescent="0.25">
      <c r="B12" s="100"/>
      <c r="C12" s="100"/>
      <c r="D12" s="101"/>
      <c r="E12" s="101"/>
      <c r="F12" s="100"/>
      <c r="G12" s="92"/>
    </row>
    <row r="13" spans="1:7" x14ac:dyDescent="0.25">
      <c r="B13" s="100"/>
      <c r="C13" s="100"/>
      <c r="D13" s="101"/>
      <c r="E13" s="101"/>
      <c r="F13" s="100"/>
      <c r="G13" s="92"/>
    </row>
    <row r="14" spans="1:7" x14ac:dyDescent="0.25">
      <c r="B14" s="100"/>
      <c r="C14" s="100"/>
      <c r="D14" s="101"/>
      <c r="E14" s="101"/>
      <c r="F14" s="100"/>
      <c r="G14" s="92"/>
    </row>
    <row r="15" spans="1:7" x14ac:dyDescent="0.25">
      <c r="B15" s="100"/>
      <c r="C15" s="100"/>
      <c r="D15" s="101"/>
      <c r="E15" s="101"/>
      <c r="F15" s="100"/>
      <c r="G15" s="92"/>
    </row>
    <row r="16" spans="1:7" x14ac:dyDescent="0.25">
      <c r="B16" s="100"/>
      <c r="C16" s="100"/>
      <c r="D16" s="101"/>
      <c r="E16" s="101"/>
      <c r="F16" s="100"/>
      <c r="G16" s="92"/>
    </row>
    <row r="17" spans="2:7" x14ac:dyDescent="0.25">
      <c r="B17" s="100"/>
      <c r="C17" s="100"/>
      <c r="D17" s="101"/>
      <c r="E17" s="101"/>
      <c r="F17" s="100"/>
      <c r="G17" s="92"/>
    </row>
    <row r="18" spans="2:7" x14ac:dyDescent="0.25">
      <c r="B18" s="100"/>
      <c r="C18" s="100"/>
      <c r="D18" s="101"/>
      <c r="E18" s="101"/>
      <c r="F18" s="100"/>
      <c r="G18" s="92"/>
    </row>
    <row r="19" spans="2:7" x14ac:dyDescent="0.25">
      <c r="B19" s="100"/>
      <c r="C19" s="100"/>
      <c r="D19" s="101"/>
      <c r="E19" s="101"/>
      <c r="F19" s="100"/>
      <c r="G19" s="92"/>
    </row>
    <row r="20" spans="2:7" x14ac:dyDescent="0.25">
      <c r="B20" s="100"/>
      <c r="C20" s="100"/>
      <c r="D20" s="101"/>
      <c r="E20" s="101"/>
      <c r="F20" s="100"/>
      <c r="G20" s="92"/>
    </row>
    <row r="21" spans="2:7" x14ac:dyDescent="0.25">
      <c r="B21" s="100"/>
      <c r="C21" s="100"/>
      <c r="D21" s="101"/>
      <c r="E21" s="101"/>
      <c r="F21" s="100"/>
      <c r="G21" s="92"/>
    </row>
    <row r="22" spans="2:7" x14ac:dyDescent="0.25">
      <c r="B22" s="100"/>
      <c r="C22" s="100"/>
      <c r="D22" s="101"/>
      <c r="E22" s="101"/>
      <c r="F22" s="100"/>
      <c r="G22" s="92"/>
    </row>
    <row r="23" spans="2:7" x14ac:dyDescent="0.25">
      <c r="B23" s="100"/>
      <c r="C23" s="100"/>
      <c r="D23" s="101"/>
      <c r="E23" s="101"/>
      <c r="F23" s="100"/>
      <c r="G23" s="92"/>
    </row>
    <row r="24" spans="2:7" x14ac:dyDescent="0.25">
      <c r="B24" s="100"/>
      <c r="C24" s="100"/>
      <c r="D24" s="101"/>
      <c r="E24" s="101"/>
      <c r="F24" s="100"/>
      <c r="G24" s="92"/>
    </row>
    <row r="25" spans="2:7" x14ac:dyDescent="0.25">
      <c r="B25" s="100"/>
      <c r="C25" s="100"/>
      <c r="D25" s="101"/>
      <c r="E25" s="101"/>
      <c r="F25" s="100"/>
      <c r="G25" s="92"/>
    </row>
    <row r="26" spans="2:7" x14ac:dyDescent="0.25">
      <c r="B26" s="100"/>
      <c r="C26" s="100"/>
      <c r="D26" s="101"/>
      <c r="E26" s="101"/>
      <c r="F26" s="100"/>
      <c r="G26" s="92"/>
    </row>
    <row r="27" spans="2:7" x14ac:dyDescent="0.25">
      <c r="B27" s="100"/>
      <c r="C27" s="100"/>
      <c r="D27" s="101"/>
      <c r="E27" s="101"/>
      <c r="F27" s="100"/>
      <c r="G27" s="92"/>
    </row>
    <row r="28" spans="2:7" x14ac:dyDescent="0.25">
      <c r="B28" s="100"/>
      <c r="C28" s="100"/>
      <c r="D28" s="101"/>
      <c r="E28" s="101"/>
      <c r="F28" s="100"/>
      <c r="G28" s="92"/>
    </row>
    <row r="29" spans="2:7" x14ac:dyDescent="0.25">
      <c r="B29" s="100"/>
      <c r="C29" s="100"/>
      <c r="D29" s="101"/>
      <c r="E29" s="101"/>
      <c r="F29" s="100"/>
      <c r="G29" s="92"/>
    </row>
    <row r="30" spans="2:7" x14ac:dyDescent="0.25">
      <c r="B30" s="100"/>
      <c r="C30" s="100"/>
      <c r="D30" s="101"/>
      <c r="E30" s="101"/>
      <c r="F30" s="100"/>
      <c r="G30" s="92"/>
    </row>
    <row r="31" spans="2:7" x14ac:dyDescent="0.25">
      <c r="B31" s="100"/>
      <c r="C31" s="100"/>
      <c r="D31" s="101"/>
      <c r="E31" s="101"/>
      <c r="F31" s="100"/>
      <c r="G31" s="92"/>
    </row>
    <row r="32" spans="2:7" x14ac:dyDescent="0.25">
      <c r="B32" s="100"/>
      <c r="C32" s="100"/>
      <c r="D32" s="101"/>
      <c r="E32" s="101"/>
      <c r="F32" s="100"/>
      <c r="G32" s="92"/>
    </row>
    <row r="33" spans="2:6" x14ac:dyDescent="0.25">
      <c r="B33" s="100"/>
      <c r="C33" s="100"/>
      <c r="D33" s="101"/>
      <c r="E33" s="101"/>
      <c r="F33" s="100"/>
    </row>
    <row r="34" spans="2:6" x14ac:dyDescent="0.25">
      <c r="B34" s="100"/>
      <c r="C34" s="100"/>
      <c r="D34" s="101"/>
      <c r="E34" s="101"/>
      <c r="F34" s="100"/>
    </row>
    <row r="35" spans="2:6" x14ac:dyDescent="0.25">
      <c r="B35" s="100"/>
      <c r="C35" s="100"/>
      <c r="D35" s="101"/>
      <c r="E35" s="101"/>
      <c r="F35" s="100"/>
    </row>
    <row r="36" spans="2:6" x14ac:dyDescent="0.25">
      <c r="B36" s="100"/>
      <c r="C36" s="100"/>
      <c r="D36" s="101"/>
      <c r="E36" s="101"/>
      <c r="F36" s="100"/>
    </row>
    <row r="37" spans="2:6" x14ac:dyDescent="0.25">
      <c r="B37" s="100"/>
      <c r="C37" s="100"/>
      <c r="D37" s="101"/>
      <c r="E37" s="101"/>
      <c r="F37" s="100"/>
    </row>
    <row r="38" spans="2:6" x14ac:dyDescent="0.25">
      <c r="B38" s="100"/>
      <c r="C38" s="100"/>
      <c r="D38" s="101"/>
      <c r="E38" s="101"/>
      <c r="F38" s="100"/>
    </row>
    <row r="39" spans="2:6" x14ac:dyDescent="0.25">
      <c r="B39" s="100"/>
      <c r="C39" s="100"/>
      <c r="D39" s="101"/>
      <c r="E39" s="101"/>
      <c r="F39" s="100"/>
    </row>
    <row r="40" spans="2:6" x14ac:dyDescent="0.25">
      <c r="B40" s="100"/>
      <c r="C40" s="100"/>
      <c r="D40" s="101"/>
      <c r="E40" s="101"/>
      <c r="F40" s="100"/>
    </row>
    <row r="56" spans="2:2" x14ac:dyDescent="0.25">
      <c r="B56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workbookViewId="0">
      <selection activeCell="A8" sqref="A8:G37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1" spans="1:7" x14ac:dyDescent="0.25">
      <c r="A1" t="s">
        <v>34</v>
      </c>
      <c r="B1" s="6">
        <f>Hammer!H3</f>
        <v>0</v>
      </c>
    </row>
    <row r="2" spans="1:7" x14ac:dyDescent="0.25">
      <c r="A2">
        <f>Hammer!C3</f>
        <v>0</v>
      </c>
      <c r="B2">
        <f>WEAP!I3</f>
        <v>0</v>
      </c>
      <c r="C2" s="95"/>
      <c r="D2" s="95"/>
      <c r="E2" s="95"/>
      <c r="F2" s="95"/>
      <c r="G2" s="95" t="s">
        <v>168</v>
      </c>
    </row>
    <row r="3" spans="1:7" x14ac:dyDescent="0.25">
      <c r="A3" s="111"/>
      <c r="B3" s="111" t="s">
        <v>38</v>
      </c>
      <c r="C3" s="111" t="s">
        <v>38</v>
      </c>
      <c r="D3" s="111"/>
      <c r="E3" s="111"/>
      <c r="F3" s="111"/>
      <c r="G3" s="111"/>
    </row>
    <row r="4" spans="1:7" x14ac:dyDescent="0.25">
      <c r="A4" s="111" t="s">
        <v>32</v>
      </c>
      <c r="B4" s="111" t="s">
        <v>37</v>
      </c>
      <c r="C4" s="111" t="s">
        <v>28</v>
      </c>
      <c r="D4" s="111" t="s">
        <v>30</v>
      </c>
      <c r="E4" s="111"/>
      <c r="F4" s="111"/>
      <c r="G4" s="111"/>
    </row>
    <row r="5" spans="1:7" x14ac:dyDescent="0.25">
      <c r="A5" s="111" t="s">
        <v>1</v>
      </c>
      <c r="B5" s="111" t="s">
        <v>23</v>
      </c>
      <c r="C5" s="111" t="s">
        <v>23</v>
      </c>
      <c r="D5" s="111" t="s">
        <v>24</v>
      </c>
      <c r="E5" s="111" t="s">
        <v>22</v>
      </c>
      <c r="F5" s="111" t="s">
        <v>36</v>
      </c>
      <c r="G5" s="111" t="s">
        <v>1</v>
      </c>
    </row>
    <row r="6" spans="1:7" x14ac:dyDescent="0.25">
      <c r="A6" s="111" t="s">
        <v>20</v>
      </c>
      <c r="B6" s="111" t="s">
        <v>18</v>
      </c>
      <c r="C6" s="111" t="s">
        <v>18</v>
      </c>
      <c r="D6" s="111" t="s">
        <v>35</v>
      </c>
      <c r="E6" s="111" t="s">
        <v>17</v>
      </c>
      <c r="F6" s="111" t="s">
        <v>16</v>
      </c>
      <c r="G6" s="111" t="s">
        <v>0</v>
      </c>
    </row>
    <row r="7" spans="1:7" x14ac:dyDescent="0.25">
      <c r="A7" s="93">
        <v>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7" x14ac:dyDescent="0.25">
      <c r="B8" s="100"/>
      <c r="C8" s="100"/>
      <c r="D8" s="101"/>
      <c r="E8" s="101"/>
      <c r="F8" s="100"/>
      <c r="G8" s="92"/>
    </row>
    <row r="9" spans="1:7" x14ac:dyDescent="0.25">
      <c r="B9" s="100"/>
      <c r="C9" s="100"/>
      <c r="D9" s="101"/>
      <c r="E9" s="101"/>
      <c r="F9" s="100"/>
      <c r="G9" s="92"/>
    </row>
    <row r="10" spans="1:7" x14ac:dyDescent="0.25">
      <c r="B10" s="100"/>
      <c r="C10" s="100"/>
      <c r="D10" s="101"/>
      <c r="E10" s="101"/>
      <c r="F10" s="100"/>
      <c r="G10" s="92"/>
    </row>
    <row r="11" spans="1:7" x14ac:dyDescent="0.25">
      <c r="B11" s="100"/>
      <c r="C11" s="100"/>
      <c r="D11" s="101"/>
      <c r="E11" s="101"/>
      <c r="F11" s="100"/>
      <c r="G11" s="92"/>
    </row>
    <row r="12" spans="1:7" x14ac:dyDescent="0.25">
      <c r="B12" s="100"/>
      <c r="C12" s="100"/>
      <c r="D12" s="101"/>
      <c r="E12" s="101"/>
      <c r="F12" s="100"/>
      <c r="G12" s="92"/>
    </row>
    <row r="13" spans="1:7" x14ac:dyDescent="0.25">
      <c r="B13" s="100"/>
      <c r="C13" s="100"/>
      <c r="D13" s="101"/>
      <c r="E13" s="101"/>
      <c r="F13" s="100"/>
      <c r="G13" s="92"/>
    </row>
    <row r="14" spans="1:7" x14ac:dyDescent="0.25">
      <c r="B14" s="100"/>
      <c r="C14" s="100"/>
      <c r="D14" s="101"/>
      <c r="E14" s="101"/>
      <c r="F14" s="100"/>
      <c r="G14" s="92"/>
    </row>
    <row r="15" spans="1:7" x14ac:dyDescent="0.25">
      <c r="B15" s="100"/>
      <c r="C15" s="100"/>
      <c r="D15" s="101"/>
      <c r="E15" s="101"/>
      <c r="F15" s="100"/>
      <c r="G15" s="92"/>
    </row>
    <row r="16" spans="1:7" x14ac:dyDescent="0.25">
      <c r="B16" s="100"/>
      <c r="C16" s="100"/>
      <c r="D16" s="101"/>
      <c r="E16" s="101"/>
      <c r="F16" s="100"/>
      <c r="G16" s="92"/>
    </row>
    <row r="17" spans="2:7" x14ac:dyDescent="0.25">
      <c r="B17" s="100"/>
      <c r="C17" s="100"/>
      <c r="D17" s="101"/>
      <c r="E17" s="101"/>
      <c r="F17" s="100"/>
      <c r="G17" s="92"/>
    </row>
    <row r="18" spans="2:7" x14ac:dyDescent="0.25">
      <c r="B18" s="100"/>
      <c r="C18" s="100"/>
      <c r="D18" s="101"/>
      <c r="E18" s="101"/>
      <c r="F18" s="100"/>
      <c r="G18" s="92"/>
    </row>
    <row r="19" spans="2:7" x14ac:dyDescent="0.25">
      <c r="B19" s="100"/>
      <c r="C19" s="100"/>
      <c r="D19" s="101"/>
      <c r="E19" s="101"/>
      <c r="F19" s="100"/>
      <c r="G19" s="92"/>
    </row>
    <row r="20" spans="2:7" x14ac:dyDescent="0.25">
      <c r="B20" s="100"/>
      <c r="C20" s="100"/>
      <c r="D20" s="101"/>
      <c r="E20" s="101"/>
      <c r="F20" s="100"/>
      <c r="G20" s="92"/>
    </row>
    <row r="21" spans="2:7" x14ac:dyDescent="0.25">
      <c r="B21" s="100"/>
      <c r="C21" s="100"/>
      <c r="D21" s="101"/>
      <c r="E21" s="101"/>
      <c r="F21" s="100"/>
      <c r="G21" s="92"/>
    </row>
    <row r="22" spans="2:7" x14ac:dyDescent="0.25">
      <c r="B22" s="100"/>
      <c r="C22" s="100"/>
      <c r="D22" s="101"/>
      <c r="E22" s="101"/>
      <c r="F22" s="100"/>
      <c r="G22" s="92"/>
    </row>
    <row r="23" spans="2:7" x14ac:dyDescent="0.25">
      <c r="B23" s="100"/>
      <c r="C23" s="100"/>
      <c r="D23" s="101"/>
      <c r="E23" s="101"/>
      <c r="F23" s="100"/>
      <c r="G23" s="92"/>
    </row>
    <row r="24" spans="2:7" x14ac:dyDescent="0.25">
      <c r="B24" s="100"/>
      <c r="C24" s="100"/>
      <c r="D24" s="101"/>
      <c r="E24" s="101"/>
      <c r="F24" s="100"/>
      <c r="G24" s="92"/>
    </row>
    <row r="25" spans="2:7" x14ac:dyDescent="0.25">
      <c r="B25" s="100"/>
      <c r="C25" s="100"/>
      <c r="D25" s="101"/>
      <c r="E25" s="101"/>
      <c r="F25" s="100"/>
      <c r="G25" s="92"/>
    </row>
    <row r="26" spans="2:7" x14ac:dyDescent="0.25">
      <c r="B26" s="100"/>
      <c r="C26" s="100"/>
      <c r="D26" s="101"/>
      <c r="E26" s="101"/>
      <c r="F26" s="100"/>
      <c r="G26" s="92"/>
    </row>
    <row r="27" spans="2:7" x14ac:dyDescent="0.25">
      <c r="B27" s="100"/>
      <c r="C27" s="100"/>
      <c r="D27" s="101"/>
      <c r="E27" s="101"/>
      <c r="F27" s="100"/>
      <c r="G27" s="92"/>
    </row>
    <row r="28" spans="2:7" x14ac:dyDescent="0.25">
      <c r="B28" s="100"/>
      <c r="C28" s="100"/>
      <c r="D28" s="101"/>
      <c r="E28" s="101"/>
      <c r="F28" s="100"/>
      <c r="G28" s="92"/>
    </row>
    <row r="29" spans="2:7" x14ac:dyDescent="0.25">
      <c r="B29" s="100"/>
      <c r="C29" s="100"/>
      <c r="D29" s="101"/>
      <c r="E29" s="101"/>
      <c r="F29" s="100"/>
      <c r="G29" s="92"/>
    </row>
    <row r="30" spans="2:7" x14ac:dyDescent="0.25">
      <c r="B30" s="100"/>
      <c r="C30" s="100"/>
      <c r="D30" s="101"/>
      <c r="E30" s="101"/>
      <c r="F30" s="100"/>
      <c r="G30" s="92"/>
    </row>
    <row r="31" spans="2:7" x14ac:dyDescent="0.25">
      <c r="B31" s="100"/>
      <c r="C31" s="100"/>
      <c r="D31" s="101"/>
      <c r="E31" s="101"/>
      <c r="F31" s="100"/>
      <c r="G31" s="92"/>
    </row>
    <row r="32" spans="2:7" x14ac:dyDescent="0.25">
      <c r="B32" s="100"/>
      <c r="C32" s="100"/>
      <c r="D32" s="101"/>
      <c r="E32" s="101"/>
      <c r="F32" s="100"/>
      <c r="G32" s="92"/>
    </row>
    <row r="33" spans="2:7" x14ac:dyDescent="0.25">
      <c r="B33" s="100"/>
      <c r="C33" s="100"/>
      <c r="D33" s="101"/>
      <c r="E33" s="101"/>
      <c r="F33" s="100"/>
      <c r="G33" s="92"/>
    </row>
    <row r="34" spans="2:7" x14ac:dyDescent="0.25">
      <c r="B34" s="100"/>
      <c r="C34" s="100"/>
      <c r="D34" s="101"/>
      <c r="E34" s="101"/>
      <c r="F34" s="100"/>
      <c r="G34" s="92"/>
    </row>
    <row r="35" spans="2:7" x14ac:dyDescent="0.25">
      <c r="B35" s="100"/>
      <c r="C35" s="100"/>
      <c r="D35" s="101"/>
      <c r="E35" s="101"/>
      <c r="F35" s="100"/>
      <c r="G35" s="92"/>
    </row>
    <row r="36" spans="2:7" x14ac:dyDescent="0.25">
      <c r="B36" s="100"/>
      <c r="C36" s="100"/>
      <c r="D36" s="101"/>
      <c r="E36" s="101"/>
      <c r="F36" s="100"/>
      <c r="G36" s="92"/>
    </row>
    <row r="37" spans="2:7" x14ac:dyDescent="0.25">
      <c r="B37" s="100"/>
      <c r="C37" s="100"/>
      <c r="D37" s="101"/>
      <c r="E37" s="101"/>
      <c r="F37" s="100"/>
      <c r="G37" s="92"/>
    </row>
    <row r="38" spans="2:7" x14ac:dyDescent="0.25">
      <c r="B38" s="100"/>
      <c r="C38" s="100"/>
      <c r="D38" s="101"/>
      <c r="E38" s="101"/>
      <c r="F38" s="100"/>
    </row>
    <row r="39" spans="2:7" x14ac:dyDescent="0.25">
      <c r="B39" s="100"/>
      <c r="C39" s="100"/>
      <c r="D39" s="101"/>
      <c r="E39" s="101"/>
      <c r="F39" s="100"/>
    </row>
    <row r="40" spans="2:7" x14ac:dyDescent="0.25">
      <c r="B40" s="100"/>
      <c r="C40" s="100"/>
      <c r="D40" s="101"/>
      <c r="E40" s="101"/>
      <c r="F40" s="10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workbookViewId="0">
      <selection activeCell="A8" sqref="A8:G42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1" spans="1:7" x14ac:dyDescent="0.25">
      <c r="A1" t="s">
        <v>34</v>
      </c>
      <c r="B1" s="6">
        <f>Hammer!H3</f>
        <v>0</v>
      </c>
    </row>
    <row r="2" spans="1:7" x14ac:dyDescent="0.25">
      <c r="A2">
        <f>Hammer!C3</f>
        <v>0</v>
      </c>
      <c r="B2">
        <f>WEAP!I3</f>
        <v>0</v>
      </c>
      <c r="C2" s="95"/>
      <c r="D2" s="95"/>
      <c r="E2" s="95"/>
      <c r="F2" s="95"/>
      <c r="G2" s="95" t="s">
        <v>168</v>
      </c>
    </row>
    <row r="3" spans="1:7" x14ac:dyDescent="0.25">
      <c r="A3" s="111"/>
      <c r="B3" s="111" t="s">
        <v>38</v>
      </c>
      <c r="C3" s="111" t="s">
        <v>38</v>
      </c>
      <c r="D3" s="111"/>
      <c r="E3" s="111"/>
      <c r="F3" s="111"/>
      <c r="G3" s="111"/>
    </row>
    <row r="4" spans="1:7" x14ac:dyDescent="0.25">
      <c r="A4" s="111" t="s">
        <v>32</v>
      </c>
      <c r="B4" s="111" t="s">
        <v>37</v>
      </c>
      <c r="C4" s="111" t="s">
        <v>28</v>
      </c>
      <c r="D4" s="111" t="s">
        <v>30</v>
      </c>
      <c r="E4" s="111"/>
      <c r="F4" s="111"/>
      <c r="G4" s="111"/>
    </row>
    <row r="5" spans="1:7" x14ac:dyDescent="0.25">
      <c r="A5" s="111" t="s">
        <v>1</v>
      </c>
      <c r="B5" s="111" t="s">
        <v>23</v>
      </c>
      <c r="C5" s="111" t="s">
        <v>23</v>
      </c>
      <c r="D5" s="111" t="s">
        <v>24</v>
      </c>
      <c r="E5" s="111" t="s">
        <v>22</v>
      </c>
      <c r="F5" s="111" t="s">
        <v>36</v>
      </c>
      <c r="G5" s="111" t="s">
        <v>1</v>
      </c>
    </row>
    <row r="6" spans="1:7" x14ac:dyDescent="0.25">
      <c r="A6" s="111" t="s">
        <v>20</v>
      </c>
      <c r="B6" s="111" t="s">
        <v>18</v>
      </c>
      <c r="C6" s="111" t="s">
        <v>18</v>
      </c>
      <c r="D6" s="111" t="s">
        <v>35</v>
      </c>
      <c r="E6" s="111" t="s">
        <v>17</v>
      </c>
      <c r="F6" s="111" t="s">
        <v>16</v>
      </c>
      <c r="G6" s="111" t="s">
        <v>0</v>
      </c>
    </row>
    <row r="7" spans="1:7" x14ac:dyDescent="0.25">
      <c r="A7" s="93">
        <v>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7" x14ac:dyDescent="0.25">
      <c r="B8" s="100"/>
      <c r="C8" s="100"/>
      <c r="D8" s="101"/>
      <c r="E8" s="101"/>
      <c r="F8" s="100"/>
      <c r="G8" s="92"/>
    </row>
    <row r="9" spans="1:7" x14ac:dyDescent="0.25">
      <c r="B9" s="100"/>
      <c r="C9" s="100"/>
      <c r="D9" s="101"/>
      <c r="E9" s="101"/>
      <c r="F9" s="100"/>
      <c r="G9" s="92"/>
    </row>
    <row r="10" spans="1:7" x14ac:dyDescent="0.25">
      <c r="B10" s="100"/>
      <c r="C10" s="100"/>
      <c r="D10" s="101"/>
      <c r="E10" s="101"/>
      <c r="F10" s="100"/>
      <c r="G10" s="92"/>
    </row>
    <row r="11" spans="1:7" x14ac:dyDescent="0.25">
      <c r="B11" s="100"/>
      <c r="C11" s="100"/>
      <c r="D11" s="101"/>
      <c r="E11" s="101"/>
      <c r="F11" s="100"/>
      <c r="G11" s="92"/>
    </row>
    <row r="12" spans="1:7" x14ac:dyDescent="0.25">
      <c r="B12" s="100"/>
      <c r="C12" s="100"/>
      <c r="D12" s="101"/>
      <c r="E12" s="101"/>
      <c r="F12" s="100"/>
      <c r="G12" s="92"/>
    </row>
    <row r="13" spans="1:7" x14ac:dyDescent="0.25">
      <c r="B13" s="100"/>
      <c r="C13" s="100"/>
      <c r="D13" s="101"/>
      <c r="E13" s="101"/>
      <c r="F13" s="100"/>
      <c r="G13" s="92"/>
    </row>
    <row r="14" spans="1:7" x14ac:dyDescent="0.25">
      <c r="B14" s="100"/>
      <c r="C14" s="100"/>
      <c r="D14" s="101"/>
      <c r="E14" s="101"/>
      <c r="F14" s="100"/>
      <c r="G14" s="92"/>
    </row>
    <row r="15" spans="1:7" x14ac:dyDescent="0.25">
      <c r="B15" s="100"/>
      <c r="C15" s="100"/>
      <c r="D15" s="101"/>
      <c r="E15" s="101"/>
      <c r="F15" s="100"/>
      <c r="G15" s="92"/>
    </row>
    <row r="16" spans="1:7" x14ac:dyDescent="0.25">
      <c r="B16" s="100"/>
      <c r="C16" s="100"/>
      <c r="D16" s="101"/>
      <c r="E16" s="101"/>
      <c r="F16" s="100"/>
      <c r="G16" s="92"/>
    </row>
    <row r="17" spans="2:7" x14ac:dyDescent="0.25">
      <c r="B17" s="100"/>
      <c r="C17" s="100"/>
      <c r="D17" s="101"/>
      <c r="E17" s="101"/>
      <c r="F17" s="100"/>
      <c r="G17" s="92"/>
    </row>
    <row r="18" spans="2:7" x14ac:dyDescent="0.25">
      <c r="B18" s="100"/>
      <c r="C18" s="100"/>
      <c r="D18" s="101"/>
      <c r="E18" s="101"/>
      <c r="F18" s="100"/>
      <c r="G18" s="92"/>
    </row>
    <row r="19" spans="2:7" x14ac:dyDescent="0.25">
      <c r="B19" s="100"/>
      <c r="C19" s="100"/>
      <c r="D19" s="101"/>
      <c r="E19" s="101"/>
      <c r="F19" s="100"/>
      <c r="G19" s="92"/>
    </row>
    <row r="20" spans="2:7" x14ac:dyDescent="0.25">
      <c r="B20" s="100"/>
      <c r="C20" s="100"/>
      <c r="D20" s="101"/>
      <c r="E20" s="101"/>
      <c r="F20" s="100"/>
      <c r="G20" s="92"/>
    </row>
    <row r="21" spans="2:7" x14ac:dyDescent="0.25">
      <c r="B21" s="100"/>
      <c r="C21" s="100"/>
      <c r="D21" s="101"/>
      <c r="E21" s="101"/>
      <c r="F21" s="100"/>
      <c r="G21" s="92"/>
    </row>
    <row r="22" spans="2:7" x14ac:dyDescent="0.25">
      <c r="B22" s="100"/>
      <c r="C22" s="100"/>
      <c r="D22" s="101"/>
      <c r="E22" s="101"/>
      <c r="F22" s="100"/>
      <c r="G22" s="92"/>
    </row>
    <row r="23" spans="2:7" x14ac:dyDescent="0.25">
      <c r="B23" s="100"/>
      <c r="C23" s="100"/>
      <c r="D23" s="101"/>
      <c r="E23" s="101"/>
      <c r="F23" s="100"/>
      <c r="G23" s="92"/>
    </row>
    <row r="24" spans="2:7" x14ac:dyDescent="0.25">
      <c r="B24" s="100"/>
      <c r="C24" s="100"/>
      <c r="D24" s="101"/>
      <c r="E24" s="101"/>
      <c r="F24" s="100"/>
      <c r="G24" s="92"/>
    </row>
    <row r="25" spans="2:7" x14ac:dyDescent="0.25">
      <c r="B25" s="100"/>
      <c r="C25" s="100"/>
      <c r="D25" s="101"/>
      <c r="E25" s="101"/>
      <c r="F25" s="100"/>
      <c r="G25" s="92"/>
    </row>
    <row r="26" spans="2:7" x14ac:dyDescent="0.25">
      <c r="B26" s="100"/>
      <c r="C26" s="100"/>
      <c r="D26" s="101"/>
      <c r="E26" s="101"/>
      <c r="F26" s="100"/>
      <c r="G26" s="92"/>
    </row>
    <row r="27" spans="2:7" x14ac:dyDescent="0.25">
      <c r="B27" s="100"/>
      <c r="C27" s="100"/>
      <c r="D27" s="101"/>
      <c r="E27" s="101"/>
      <c r="F27" s="100"/>
      <c r="G27" s="92"/>
    </row>
    <row r="28" spans="2:7" x14ac:dyDescent="0.25">
      <c r="B28" s="100"/>
      <c r="C28" s="100"/>
      <c r="D28" s="101"/>
      <c r="E28" s="101"/>
      <c r="F28" s="100"/>
      <c r="G28" s="92"/>
    </row>
    <row r="29" spans="2:7" x14ac:dyDescent="0.25">
      <c r="B29" s="100"/>
      <c r="C29" s="100"/>
      <c r="D29" s="101"/>
      <c r="E29" s="101"/>
      <c r="F29" s="100"/>
      <c r="G29" s="92"/>
    </row>
    <row r="30" spans="2:7" x14ac:dyDescent="0.25">
      <c r="B30" s="100"/>
      <c r="C30" s="100"/>
      <c r="D30" s="101"/>
      <c r="E30" s="101"/>
      <c r="F30" s="100"/>
      <c r="G30" s="92"/>
    </row>
    <row r="31" spans="2:7" x14ac:dyDescent="0.25">
      <c r="B31" s="100"/>
      <c r="C31" s="100"/>
      <c r="D31" s="101"/>
      <c r="E31" s="101"/>
      <c r="F31" s="100"/>
      <c r="G31" s="92"/>
    </row>
    <row r="32" spans="2:7" x14ac:dyDescent="0.25">
      <c r="B32" s="100"/>
      <c r="C32" s="100"/>
      <c r="D32" s="101"/>
      <c r="E32" s="101"/>
      <c r="F32" s="100"/>
      <c r="G32" s="92"/>
    </row>
    <row r="33" spans="2:7" x14ac:dyDescent="0.25">
      <c r="B33" s="100"/>
      <c r="C33" s="100"/>
      <c r="D33" s="101"/>
      <c r="E33" s="101"/>
      <c r="F33" s="100"/>
      <c r="G33" s="92"/>
    </row>
    <row r="34" spans="2:7" x14ac:dyDescent="0.25">
      <c r="B34" s="100"/>
      <c r="C34" s="100"/>
      <c r="D34" s="101"/>
      <c r="E34" s="101"/>
      <c r="F34" s="100"/>
      <c r="G34" s="92"/>
    </row>
    <row r="35" spans="2:7" x14ac:dyDescent="0.25">
      <c r="B35" s="100"/>
      <c r="C35" s="100"/>
      <c r="D35" s="101"/>
      <c r="E35" s="101"/>
      <c r="F35" s="100"/>
      <c r="G35" s="92"/>
    </row>
    <row r="36" spans="2:7" x14ac:dyDescent="0.25">
      <c r="B36" s="100"/>
      <c r="C36" s="100"/>
      <c r="D36" s="101"/>
      <c r="E36" s="101"/>
      <c r="F36" s="100"/>
      <c r="G36" s="92"/>
    </row>
    <row r="37" spans="2:7" x14ac:dyDescent="0.25">
      <c r="B37" s="100"/>
      <c r="C37" s="100"/>
      <c r="D37" s="101"/>
      <c r="E37" s="101"/>
      <c r="F37" s="100"/>
      <c r="G37" s="92"/>
    </row>
    <row r="38" spans="2:7" x14ac:dyDescent="0.25">
      <c r="B38" s="100"/>
      <c r="C38" s="100"/>
      <c r="D38" s="101"/>
      <c r="E38" s="101"/>
      <c r="F38" s="100"/>
      <c r="G38" s="92"/>
    </row>
    <row r="39" spans="2:7" x14ac:dyDescent="0.25">
      <c r="B39" s="100"/>
      <c r="C39" s="100"/>
      <c r="D39" s="101"/>
      <c r="E39" s="101"/>
      <c r="F39" s="100"/>
      <c r="G39" s="92"/>
    </row>
    <row r="40" spans="2:7" x14ac:dyDescent="0.25">
      <c r="B40" s="100"/>
      <c r="C40" s="100"/>
      <c r="D40" s="101"/>
      <c r="E40" s="101"/>
      <c r="F40" s="100"/>
      <c r="G40" s="92"/>
    </row>
    <row r="41" spans="2:7" x14ac:dyDescent="0.25">
      <c r="E41" s="101"/>
      <c r="G41" s="92"/>
    </row>
    <row r="42" spans="2:7" x14ac:dyDescent="0.25">
      <c r="E42" s="101"/>
      <c r="G42" s="9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2"/>
  <sheetViews>
    <sheetView workbookViewId="0">
      <selection activeCell="A8" sqref="A8:G42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1" spans="1:20" x14ac:dyDescent="0.25">
      <c r="A1" t="s">
        <v>34</v>
      </c>
      <c r="B1" s="6">
        <f>Hammer!H3</f>
        <v>0</v>
      </c>
    </row>
    <row r="2" spans="1:20" x14ac:dyDescent="0.25">
      <c r="A2">
        <f>Hammer!C3</f>
        <v>0</v>
      </c>
      <c r="B2">
        <f>WEAP!I3</f>
        <v>0</v>
      </c>
      <c r="C2" s="95"/>
      <c r="D2" s="95"/>
      <c r="E2" s="95"/>
      <c r="F2" s="95"/>
      <c r="G2" s="95" t="s">
        <v>168</v>
      </c>
    </row>
    <row r="3" spans="1:20" x14ac:dyDescent="0.25">
      <c r="A3" s="111"/>
      <c r="B3" s="111" t="s">
        <v>38</v>
      </c>
      <c r="C3" s="111" t="s">
        <v>38</v>
      </c>
      <c r="D3" s="111"/>
      <c r="E3" s="111"/>
      <c r="F3" s="111"/>
      <c r="G3" s="111"/>
    </row>
    <row r="4" spans="1:20" x14ac:dyDescent="0.25">
      <c r="A4" s="111" t="s">
        <v>32</v>
      </c>
      <c r="B4" s="111" t="s">
        <v>37</v>
      </c>
      <c r="C4" s="111" t="s">
        <v>28</v>
      </c>
      <c r="D4" s="111" t="s">
        <v>30</v>
      </c>
      <c r="E4" s="111"/>
      <c r="F4" s="111"/>
      <c r="G4" s="111"/>
    </row>
    <row r="5" spans="1:20" x14ac:dyDescent="0.25">
      <c r="A5" s="111" t="s">
        <v>1</v>
      </c>
      <c r="B5" s="111" t="s">
        <v>23</v>
      </c>
      <c r="C5" s="111" t="s">
        <v>23</v>
      </c>
      <c r="D5" s="111" t="s">
        <v>24</v>
      </c>
      <c r="E5" s="111" t="s">
        <v>22</v>
      </c>
      <c r="F5" s="111" t="s">
        <v>36</v>
      </c>
      <c r="G5" s="111" t="s">
        <v>1</v>
      </c>
    </row>
    <row r="6" spans="1:20" x14ac:dyDescent="0.25">
      <c r="A6" s="111" t="s">
        <v>20</v>
      </c>
      <c r="B6" s="111" t="s">
        <v>18</v>
      </c>
      <c r="C6" s="111" t="s">
        <v>18</v>
      </c>
      <c r="D6" s="111" t="s">
        <v>35</v>
      </c>
      <c r="E6" s="111" t="s">
        <v>17</v>
      </c>
      <c r="F6" s="111" t="s">
        <v>16</v>
      </c>
      <c r="G6" s="111" t="s">
        <v>0</v>
      </c>
    </row>
    <row r="7" spans="1:20" x14ac:dyDescent="0.25">
      <c r="A7" s="93">
        <v>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</row>
    <row r="8" spans="1:20" x14ac:dyDescent="0.25">
      <c r="B8" s="100"/>
      <c r="C8" s="100"/>
      <c r="D8" s="101"/>
      <c r="E8" s="101"/>
      <c r="F8" s="100"/>
      <c r="G8" s="92"/>
      <c r="P8" s="100"/>
      <c r="Q8" s="100"/>
      <c r="R8" s="101"/>
      <c r="S8" s="101"/>
      <c r="T8" s="100"/>
    </row>
    <row r="9" spans="1:20" x14ac:dyDescent="0.25">
      <c r="B9" s="100"/>
      <c r="C9" s="100"/>
      <c r="D9" s="101"/>
      <c r="E9" s="101"/>
      <c r="F9" s="100"/>
      <c r="G9" s="92"/>
      <c r="P9" s="100"/>
      <c r="Q9" s="100"/>
      <c r="R9" s="101"/>
      <c r="S9" s="101"/>
      <c r="T9" s="100"/>
    </row>
    <row r="10" spans="1:20" x14ac:dyDescent="0.25">
      <c r="B10" s="100"/>
      <c r="C10" s="100"/>
      <c r="D10" s="101"/>
      <c r="E10" s="101"/>
      <c r="F10" s="100"/>
      <c r="G10" s="92"/>
      <c r="P10" s="100"/>
      <c r="Q10" s="100"/>
      <c r="R10" s="101"/>
      <c r="S10" s="101"/>
      <c r="T10" s="100"/>
    </row>
    <row r="11" spans="1:20" x14ac:dyDescent="0.25">
      <c r="B11" s="100"/>
      <c r="C11" s="100"/>
      <c r="D11" s="101"/>
      <c r="E11" s="101"/>
      <c r="F11" s="100"/>
      <c r="G11" s="92"/>
      <c r="P11" s="100"/>
      <c r="Q11" s="100"/>
      <c r="R11" s="101"/>
      <c r="S11" s="101"/>
      <c r="T11" s="100"/>
    </row>
    <row r="12" spans="1:20" x14ac:dyDescent="0.25">
      <c r="B12" s="100"/>
      <c r="C12" s="100"/>
      <c r="D12" s="101"/>
      <c r="E12" s="101"/>
      <c r="F12" s="100"/>
      <c r="G12" s="92"/>
      <c r="P12" s="100"/>
      <c r="Q12" s="100"/>
      <c r="R12" s="101"/>
      <c r="S12" s="101"/>
      <c r="T12" s="100"/>
    </row>
    <row r="13" spans="1:20" x14ac:dyDescent="0.25">
      <c r="B13" s="100"/>
      <c r="C13" s="100"/>
      <c r="D13" s="101"/>
      <c r="E13" s="101"/>
      <c r="F13" s="100"/>
      <c r="G13" s="92"/>
      <c r="P13" s="100"/>
      <c r="Q13" s="100"/>
      <c r="R13" s="101"/>
      <c r="S13" s="101"/>
      <c r="T13" s="100"/>
    </row>
    <row r="14" spans="1:20" x14ac:dyDescent="0.25">
      <c r="B14" s="100"/>
      <c r="C14" s="100"/>
      <c r="D14" s="101"/>
      <c r="E14" s="101"/>
      <c r="F14" s="100"/>
      <c r="G14" s="92"/>
      <c r="P14" s="100"/>
      <c r="Q14" s="100"/>
      <c r="R14" s="101"/>
      <c r="S14" s="101"/>
      <c r="T14" s="100"/>
    </row>
    <row r="15" spans="1:20" x14ac:dyDescent="0.25">
      <c r="B15" s="100"/>
      <c r="C15" s="100"/>
      <c r="D15" s="101"/>
      <c r="E15" s="101"/>
      <c r="F15" s="100"/>
      <c r="G15" s="92"/>
      <c r="P15" s="100"/>
      <c r="Q15" s="100"/>
      <c r="R15" s="101"/>
      <c r="S15" s="101"/>
      <c r="T15" s="100"/>
    </row>
    <row r="16" spans="1:20" x14ac:dyDescent="0.25">
      <c r="B16" s="100"/>
      <c r="C16" s="100"/>
      <c r="D16" s="101"/>
      <c r="E16" s="101"/>
      <c r="F16" s="100"/>
      <c r="G16" s="92"/>
      <c r="P16" s="100"/>
      <c r="Q16" s="100"/>
      <c r="R16" s="101"/>
      <c r="S16" s="101"/>
      <c r="T16" s="100"/>
    </row>
    <row r="17" spans="2:20" x14ac:dyDescent="0.25">
      <c r="B17" s="100"/>
      <c r="C17" s="100"/>
      <c r="D17" s="101"/>
      <c r="E17" s="101"/>
      <c r="F17" s="100"/>
      <c r="G17" s="92"/>
      <c r="P17" s="100"/>
      <c r="Q17" s="100"/>
      <c r="R17" s="101"/>
      <c r="S17" s="101"/>
      <c r="T17" s="100"/>
    </row>
    <row r="18" spans="2:20" x14ac:dyDescent="0.25">
      <c r="B18" s="100"/>
      <c r="C18" s="100"/>
      <c r="D18" s="101"/>
      <c r="E18" s="101"/>
      <c r="F18" s="100"/>
      <c r="G18" s="92"/>
      <c r="P18" s="100"/>
      <c r="Q18" s="100"/>
      <c r="R18" s="101"/>
      <c r="S18" s="101"/>
      <c r="T18" s="100"/>
    </row>
    <row r="19" spans="2:20" x14ac:dyDescent="0.25">
      <c r="B19" s="100"/>
      <c r="C19" s="100"/>
      <c r="D19" s="101"/>
      <c r="E19" s="101"/>
      <c r="F19" s="100"/>
      <c r="G19" s="92"/>
      <c r="P19" s="100"/>
      <c r="Q19" s="100"/>
      <c r="R19" s="101"/>
      <c r="S19" s="101"/>
      <c r="T19" s="100"/>
    </row>
    <row r="20" spans="2:20" x14ac:dyDescent="0.25">
      <c r="B20" s="100"/>
      <c r="C20" s="100"/>
      <c r="D20" s="101"/>
      <c r="E20" s="101"/>
      <c r="F20" s="100"/>
      <c r="G20" s="92"/>
      <c r="P20" s="100"/>
      <c r="Q20" s="100"/>
      <c r="R20" s="101"/>
      <c r="S20" s="101"/>
      <c r="T20" s="100"/>
    </row>
    <row r="21" spans="2:20" x14ac:dyDescent="0.25">
      <c r="B21" s="100"/>
      <c r="C21" s="100"/>
      <c r="D21" s="101"/>
      <c r="E21" s="101"/>
      <c r="F21" s="100"/>
      <c r="G21" s="92"/>
      <c r="P21" s="100"/>
      <c r="Q21" s="100"/>
      <c r="R21" s="101"/>
      <c r="S21" s="101"/>
      <c r="T21" s="100"/>
    </row>
    <row r="22" spans="2:20" x14ac:dyDescent="0.25">
      <c r="B22" s="100"/>
      <c r="C22" s="100"/>
      <c r="D22" s="101"/>
      <c r="E22" s="101"/>
      <c r="F22" s="100"/>
      <c r="G22" s="92"/>
      <c r="P22" s="100"/>
      <c r="Q22" s="100"/>
      <c r="R22" s="101"/>
      <c r="S22" s="101"/>
      <c r="T22" s="100"/>
    </row>
    <row r="23" spans="2:20" x14ac:dyDescent="0.25">
      <c r="B23" s="100"/>
      <c r="C23" s="100"/>
      <c r="D23" s="101"/>
      <c r="E23" s="101"/>
      <c r="F23" s="100"/>
      <c r="G23" s="92"/>
      <c r="P23" s="100"/>
      <c r="Q23" s="100"/>
      <c r="R23" s="101"/>
      <c r="S23" s="101"/>
      <c r="T23" s="100"/>
    </row>
    <row r="24" spans="2:20" x14ac:dyDescent="0.25">
      <c r="B24" s="100"/>
      <c r="C24" s="100"/>
      <c r="D24" s="101"/>
      <c r="E24" s="101"/>
      <c r="F24" s="100"/>
      <c r="G24" s="92"/>
      <c r="P24" s="100"/>
      <c r="Q24" s="100"/>
      <c r="R24" s="101"/>
      <c r="S24" s="101"/>
      <c r="T24" s="100"/>
    </row>
    <row r="25" spans="2:20" x14ac:dyDescent="0.25">
      <c r="B25" s="100"/>
      <c r="C25" s="100"/>
      <c r="D25" s="101"/>
      <c r="E25" s="101"/>
      <c r="F25" s="100"/>
      <c r="G25" s="92"/>
      <c r="P25" s="100"/>
      <c r="Q25" s="100"/>
      <c r="R25" s="101"/>
      <c r="S25" s="101"/>
      <c r="T25" s="100"/>
    </row>
    <row r="26" spans="2:20" x14ac:dyDescent="0.25">
      <c r="B26" s="100"/>
      <c r="C26" s="100"/>
      <c r="D26" s="101"/>
      <c r="E26" s="101"/>
      <c r="F26" s="100"/>
      <c r="G26" s="92"/>
      <c r="P26" s="100"/>
      <c r="Q26" s="100"/>
      <c r="R26" s="101"/>
      <c r="S26" s="101"/>
      <c r="T26" s="100"/>
    </row>
    <row r="27" spans="2:20" x14ac:dyDescent="0.25">
      <c r="B27" s="100"/>
      <c r="C27" s="100"/>
      <c r="D27" s="101"/>
      <c r="E27" s="101"/>
      <c r="F27" s="100"/>
      <c r="G27" s="92"/>
      <c r="P27" s="100"/>
      <c r="Q27" s="100"/>
      <c r="R27" s="101"/>
      <c r="S27" s="101"/>
      <c r="T27" s="100"/>
    </row>
    <row r="28" spans="2:20" x14ac:dyDescent="0.25">
      <c r="B28" s="100"/>
      <c r="C28" s="100"/>
      <c r="D28" s="101"/>
      <c r="E28" s="101"/>
      <c r="F28" s="100"/>
      <c r="G28" s="92"/>
      <c r="P28" s="100"/>
      <c r="Q28" s="100"/>
      <c r="R28" s="101"/>
      <c r="S28" s="101"/>
      <c r="T28" s="100"/>
    </row>
    <row r="29" spans="2:20" x14ac:dyDescent="0.25">
      <c r="B29" s="100"/>
      <c r="C29" s="100"/>
      <c r="D29" s="101"/>
      <c r="E29" s="101"/>
      <c r="F29" s="100"/>
      <c r="G29" s="92"/>
      <c r="P29" s="100"/>
      <c r="Q29" s="100"/>
      <c r="R29" s="101"/>
      <c r="S29" s="101"/>
      <c r="T29" s="100"/>
    </row>
    <row r="30" spans="2:20" x14ac:dyDescent="0.25">
      <c r="B30" s="100"/>
      <c r="C30" s="100"/>
      <c r="D30" s="101"/>
      <c r="E30" s="101"/>
      <c r="F30" s="100"/>
      <c r="G30" s="92"/>
      <c r="P30" s="100"/>
      <c r="Q30" s="100"/>
      <c r="R30" s="101"/>
      <c r="S30" s="101"/>
      <c r="T30" s="100"/>
    </row>
    <row r="31" spans="2:20" x14ac:dyDescent="0.25">
      <c r="B31" s="100"/>
      <c r="C31" s="100"/>
      <c r="D31" s="101"/>
      <c r="E31" s="101"/>
      <c r="F31" s="100"/>
      <c r="G31" s="92"/>
      <c r="P31" s="100"/>
      <c r="Q31" s="100"/>
      <c r="R31" s="101"/>
      <c r="S31" s="101"/>
      <c r="T31" s="100"/>
    </row>
    <row r="32" spans="2:20" x14ac:dyDescent="0.25">
      <c r="B32" s="100"/>
      <c r="C32" s="100"/>
      <c r="D32" s="101"/>
      <c r="E32" s="101"/>
      <c r="F32" s="100"/>
      <c r="G32" s="92"/>
      <c r="P32" s="100"/>
      <c r="Q32" s="100"/>
      <c r="R32" s="101"/>
      <c r="S32" s="101"/>
      <c r="T32" s="100"/>
    </row>
    <row r="33" spans="2:20" x14ac:dyDescent="0.25">
      <c r="B33" s="100"/>
      <c r="C33" s="100"/>
      <c r="D33" s="101"/>
      <c r="E33" s="101"/>
      <c r="F33" s="100"/>
      <c r="G33" s="92"/>
      <c r="P33" s="100"/>
      <c r="Q33" s="100"/>
      <c r="R33" s="101"/>
      <c r="S33" s="101"/>
      <c r="T33" s="100"/>
    </row>
    <row r="34" spans="2:20" x14ac:dyDescent="0.25">
      <c r="B34" s="100"/>
      <c r="C34" s="100"/>
      <c r="D34" s="101"/>
      <c r="E34" s="101"/>
      <c r="F34" s="100"/>
      <c r="G34" s="92"/>
      <c r="P34" s="100"/>
      <c r="Q34" s="100"/>
      <c r="R34" s="101"/>
      <c r="S34" s="101"/>
      <c r="T34" s="100"/>
    </row>
    <row r="35" spans="2:20" x14ac:dyDescent="0.25">
      <c r="B35" s="100"/>
      <c r="C35" s="100"/>
      <c r="D35" s="101"/>
      <c r="E35" s="101"/>
      <c r="F35" s="100"/>
      <c r="G35" s="92"/>
      <c r="P35" s="100"/>
      <c r="Q35" s="100"/>
      <c r="R35" s="101"/>
      <c r="S35" s="101"/>
      <c r="T35" s="100"/>
    </row>
    <row r="36" spans="2:20" x14ac:dyDescent="0.25">
      <c r="B36" s="100"/>
      <c r="C36" s="100"/>
      <c r="D36" s="101"/>
      <c r="E36" s="101"/>
      <c r="F36" s="100"/>
      <c r="G36" s="92"/>
      <c r="P36" s="100"/>
      <c r="Q36" s="100"/>
      <c r="R36" s="101"/>
      <c r="S36" s="101"/>
      <c r="T36" s="100"/>
    </row>
    <row r="37" spans="2:20" x14ac:dyDescent="0.25">
      <c r="B37" s="100"/>
      <c r="C37" s="100"/>
      <c r="D37" s="101"/>
      <c r="E37" s="101"/>
      <c r="F37" s="100"/>
      <c r="G37" s="92"/>
      <c r="P37" s="100"/>
      <c r="Q37" s="100"/>
      <c r="R37" s="101"/>
      <c r="S37" s="101"/>
      <c r="T37" s="100"/>
    </row>
    <row r="38" spans="2:20" x14ac:dyDescent="0.25">
      <c r="B38" s="100"/>
      <c r="C38" s="100"/>
      <c r="D38" s="101"/>
      <c r="E38" s="101"/>
      <c r="F38" s="100"/>
      <c r="G38" s="92"/>
      <c r="P38" s="100"/>
      <c r="Q38" s="100"/>
      <c r="R38" s="101"/>
      <c r="S38" s="101"/>
      <c r="T38" s="100"/>
    </row>
    <row r="39" spans="2:20" x14ac:dyDescent="0.25">
      <c r="B39" s="100"/>
      <c r="C39" s="100"/>
      <c r="D39" s="101"/>
      <c r="E39" s="101"/>
      <c r="F39" s="100"/>
      <c r="G39" s="92"/>
      <c r="P39" s="100"/>
      <c r="Q39" s="100"/>
      <c r="R39" s="101"/>
      <c r="S39" s="101"/>
      <c r="T39" s="100"/>
    </row>
    <row r="40" spans="2:20" x14ac:dyDescent="0.25">
      <c r="B40" s="100"/>
      <c r="C40" s="100"/>
      <c r="D40" s="101"/>
      <c r="E40" s="101"/>
      <c r="F40" s="100"/>
      <c r="G40" s="92"/>
      <c r="P40" s="100"/>
      <c r="Q40" s="100"/>
      <c r="R40" s="101"/>
      <c r="S40" s="101"/>
      <c r="T40" s="100"/>
    </row>
    <row r="41" spans="2:20" x14ac:dyDescent="0.25">
      <c r="B41" s="100"/>
      <c r="C41" s="100"/>
      <c r="D41" s="101"/>
      <c r="E41" s="101"/>
      <c r="F41" s="100"/>
      <c r="G41" s="92"/>
      <c r="S41" s="101"/>
    </row>
    <row r="42" spans="2:20" x14ac:dyDescent="0.25">
      <c r="B42" s="100"/>
      <c r="C42" s="100"/>
      <c r="D42" s="101"/>
      <c r="E42" s="101"/>
      <c r="F42" s="100"/>
      <c r="G42" s="92"/>
      <c r="S42" s="10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"/>
  <sheetViews>
    <sheetView tabSelected="1" zoomScaleNormal="100" zoomScaleSheetLayoutView="100" workbookViewId="0">
      <selection activeCell="N8" sqref="N8"/>
    </sheetView>
  </sheetViews>
  <sheetFormatPr defaultRowHeight="15" x14ac:dyDescent="0.25"/>
  <cols>
    <col min="1" max="1" width="10.42578125" customWidth="1"/>
    <col min="2" max="2" width="6.5703125" style="1" customWidth="1"/>
    <col min="3" max="3" width="8.28515625" bestFit="1" customWidth="1"/>
    <col min="4" max="4" width="8.42578125" customWidth="1"/>
    <col min="5" max="5" width="10.85546875" bestFit="1" customWidth="1"/>
    <col min="6" max="6" width="37" customWidth="1"/>
    <col min="7" max="7" width="18" bestFit="1" customWidth="1"/>
    <col min="8" max="8" width="28.28515625" customWidth="1"/>
    <col min="9" max="9" width="9.140625" customWidth="1"/>
  </cols>
  <sheetData>
    <row r="1" spans="1:8" ht="30" customHeight="1" x14ac:dyDescent="0.25">
      <c r="A1" s="146" t="s">
        <v>5</v>
      </c>
      <c r="B1" s="3" t="s">
        <v>2</v>
      </c>
      <c r="C1" s="114" t="s">
        <v>15</v>
      </c>
      <c r="D1" s="110" t="s">
        <v>14</v>
      </c>
      <c r="E1" s="4" t="s">
        <v>4</v>
      </c>
      <c r="F1" s="5">
        <f>Hammer!C2</f>
        <v>0</v>
      </c>
      <c r="G1" s="4" t="s">
        <v>3</v>
      </c>
      <c r="H1" s="5">
        <f>WEAP!I3</f>
        <v>0</v>
      </c>
    </row>
    <row r="2" spans="1:8" ht="15" customHeight="1" x14ac:dyDescent="0.25">
      <c r="A2" s="147"/>
      <c r="B2" s="2">
        <v>5</v>
      </c>
      <c r="C2" s="2"/>
      <c r="D2" s="2"/>
      <c r="E2" s="4" t="s">
        <v>6</v>
      </c>
      <c r="F2" s="5">
        <f>Hammer!H2</f>
        <v>0</v>
      </c>
      <c r="G2" s="4" t="s">
        <v>10</v>
      </c>
      <c r="H2" s="5">
        <f>WEAP!D35</f>
        <v>0</v>
      </c>
    </row>
    <row r="3" spans="1:8" ht="15" customHeight="1" x14ac:dyDescent="0.25">
      <c r="A3" s="147"/>
      <c r="B3" s="2">
        <v>6</v>
      </c>
      <c r="C3" s="2"/>
      <c r="D3" s="2"/>
      <c r="E3" s="4" t="s">
        <v>7</v>
      </c>
      <c r="F3" s="5">
        <f>Hammer!C3</f>
        <v>0</v>
      </c>
      <c r="G3" s="4" t="s">
        <v>11</v>
      </c>
      <c r="H3" s="96">
        <f>Hammer!I20</f>
        <v>0</v>
      </c>
    </row>
    <row r="4" spans="1:8" ht="15" customHeight="1" x14ac:dyDescent="0.25">
      <c r="A4" s="147"/>
      <c r="B4" s="2">
        <v>7</v>
      </c>
      <c r="C4" s="2"/>
      <c r="D4" s="2"/>
      <c r="E4" s="4" t="s">
        <v>8</v>
      </c>
      <c r="F4" s="5">
        <f>WEAP!I5</f>
        <v>0</v>
      </c>
      <c r="G4" s="4" t="s">
        <v>12</v>
      </c>
      <c r="H4" s="5" t="str">
        <f>IF(WEAP!Y40=TRUE,"HP 10X42",IF(WEAP!Y41=TRUE,"HP 10X57",IF(WEAP!Y42=TRUE,"HP 12X53",IF(WEAP!Y43=TRUE,"HP 12X63",IF(WEAP!Y44=TRUE,"HP 12X74",IF(WEAP!Y45=TRUE,"HP 12X84",IF(WEAP!Y46=TRUE,"HP 14X73",IF(WEAP!Y47=TRUE, "HP 14X89",IF(WEAP!Y48=TRUE,"WOOD PILE","0")))))))))</f>
        <v>0</v>
      </c>
    </row>
    <row r="5" spans="1:8" ht="15" customHeight="1" x14ac:dyDescent="0.25">
      <c r="A5" s="147"/>
      <c r="B5" s="2">
        <v>8</v>
      </c>
      <c r="C5" s="2"/>
      <c r="D5" s="2"/>
      <c r="E5" s="4" t="s">
        <v>9</v>
      </c>
      <c r="F5" s="5">
        <f>Hammer!E15</f>
        <v>0</v>
      </c>
      <c r="G5" s="4" t="s">
        <v>13</v>
      </c>
      <c r="H5" s="5" t="str">
        <f>WEAP!D25</f>
        <v xml:space="preserve"> ft.</v>
      </c>
    </row>
    <row r="6" spans="1:8" ht="15" customHeight="1" x14ac:dyDescent="0.25">
      <c r="A6" s="148"/>
      <c r="B6" s="113">
        <v>9</v>
      </c>
      <c r="C6" s="112"/>
      <c r="D6" s="112"/>
      <c r="E6" s="49"/>
      <c r="F6" s="112"/>
      <c r="G6" s="49" t="s">
        <v>124</v>
      </c>
      <c r="H6" s="5">
        <f>WEAP!I4</f>
        <v>0</v>
      </c>
    </row>
  </sheetData>
  <mergeCells count="1">
    <mergeCell ref="A1:A6"/>
  </mergeCells>
  <pageMargins left="0.5" right="0.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Hammer</vt:lpstr>
      <vt:lpstr>WEAP</vt:lpstr>
      <vt:lpstr>Driveability</vt:lpstr>
      <vt:lpstr>5B</vt:lpstr>
      <vt:lpstr>6B</vt:lpstr>
      <vt:lpstr>7B</vt:lpstr>
      <vt:lpstr>8B</vt:lpstr>
      <vt:lpstr>9B</vt:lpstr>
      <vt:lpstr>Graph</vt:lpstr>
      <vt:lpstr>Graph!Print_Area</vt:lpstr>
      <vt:lpstr>WEAP!Print_Area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randres</dc:creator>
  <cp:lastModifiedBy>McClain, Desiree</cp:lastModifiedBy>
  <cp:lastPrinted>2016-05-26T18:01:57Z</cp:lastPrinted>
  <dcterms:created xsi:type="dcterms:W3CDTF">2010-01-13T19:50:31Z</dcterms:created>
  <dcterms:modified xsi:type="dcterms:W3CDTF">2021-04-14T19:32:07Z</dcterms:modified>
</cp:coreProperties>
</file>